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filterPrivacy="1" defaultThemeVersion="166925"/>
  <xr:revisionPtr revIDLastSave="57" documentId="8_{8F82A599-69EF-4C0D-960F-3E8B6C79E5E8}" xr6:coauthVersionLast="47" xr6:coauthVersionMax="47" xr10:uidLastSave="{A22CE900-A7F0-4EBD-8C08-471AF7B0D31F}"/>
  <bookViews>
    <workbookView xWindow="-28920" yWindow="-120" windowWidth="29040" windowHeight="17640" firstSheet="2" activeTab="2" xr2:uid="{C73FE6B6-C8BD-4B4F-BDF7-B2BB9A6E0C56}"/>
  </bookViews>
  <sheets>
    <sheet name="READ ME FIRST" sheetId="15" r:id="rId1"/>
    <sheet name="Cover Page" sheetId="27" r:id="rId2"/>
    <sheet name="Initiatives" sheetId="1" r:id="rId3"/>
    <sheet name="Initiative mapping-DO NOT EDIT" sheetId="14" r:id="rId4"/>
  </sheets>
  <definedNames>
    <definedName name="_xlnm._FilterDatabase" localSheetId="2" hidden="1">Initiatives!#REF!</definedName>
    <definedName name="_xlnm.Print_Area" localSheetId="2">Initiatives!$A$1:$AH$48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0" i="14" l="1"/>
  <c r="G102" i="1" l="1"/>
  <c r="A102" i="1"/>
  <c r="B102" i="1"/>
  <c r="J102" i="1" s="1"/>
  <c r="D102" i="1"/>
  <c r="G23" i="1" l="1"/>
  <c r="D23" i="1"/>
  <c r="B23" i="1"/>
  <c r="A23" i="1"/>
  <c r="J23" i="1" l="1"/>
  <c r="A79" i="1"/>
  <c r="F89" i="14" l="1"/>
  <c r="G142" i="1"/>
  <c r="D142" i="1"/>
  <c r="B142" i="1"/>
  <c r="A142" i="1"/>
  <c r="G6" i="1"/>
  <c r="D6" i="1"/>
  <c r="B6" i="1"/>
  <c r="A6" i="1"/>
  <c r="G86" i="1"/>
  <c r="D86" i="1"/>
  <c r="B86" i="1"/>
  <c r="A86" i="1"/>
  <c r="G22" i="1"/>
  <c r="D22" i="1"/>
  <c r="B22" i="1"/>
  <c r="A22" i="1"/>
  <c r="J86" i="1" l="1"/>
  <c r="J142" i="1"/>
  <c r="J6" i="1"/>
  <c r="J22" i="1"/>
  <c r="G76" i="1" l="1"/>
  <c r="D76" i="1"/>
  <c r="B76" i="1"/>
  <c r="A76" i="1"/>
  <c r="G60" i="1"/>
  <c r="D60" i="1"/>
  <c r="B60" i="1"/>
  <c r="A60" i="1"/>
  <c r="G57" i="1"/>
  <c r="G58" i="1"/>
  <c r="D57" i="1"/>
  <c r="A58" i="1"/>
  <c r="B58" i="1"/>
  <c r="D58" i="1"/>
  <c r="G55" i="1"/>
  <c r="D55" i="1"/>
  <c r="B55" i="1"/>
  <c r="A55" i="1"/>
  <c r="G27" i="1"/>
  <c r="D27" i="1"/>
  <c r="B27" i="1"/>
  <c r="A27" i="1"/>
  <c r="A28" i="1"/>
  <c r="A29" i="1"/>
  <c r="A30" i="1"/>
  <c r="A31" i="1"/>
  <c r="A32" i="1"/>
  <c r="A33" i="1"/>
  <c r="A119" i="1"/>
  <c r="A120" i="1"/>
  <c r="G25" i="1"/>
  <c r="D25" i="1"/>
  <c r="B25" i="1"/>
  <c r="A25" i="1"/>
  <c r="G29" i="1"/>
  <c r="D29" i="1"/>
  <c r="B29" i="1"/>
  <c r="J76" i="1" l="1"/>
  <c r="J58" i="1"/>
  <c r="J60" i="1"/>
  <c r="J55" i="1"/>
  <c r="J29" i="1"/>
  <c r="J27" i="1"/>
  <c r="J25" i="1"/>
  <c r="G21" i="1" l="1"/>
  <c r="D21" i="1"/>
  <c r="B21" i="1"/>
  <c r="A21" i="1"/>
  <c r="G20" i="1"/>
  <c r="D20" i="1"/>
  <c r="B20" i="1"/>
  <c r="A20" i="1"/>
  <c r="G116" i="1"/>
  <c r="D116" i="1"/>
  <c r="B116" i="1"/>
  <c r="A116" i="1"/>
  <c r="G123" i="1"/>
  <c r="D123" i="1"/>
  <c r="B123" i="1"/>
  <c r="A123" i="1"/>
  <c r="G16" i="1"/>
  <c r="D16" i="1"/>
  <c r="B16" i="1"/>
  <c r="A16" i="1"/>
  <c r="G15" i="1"/>
  <c r="D15" i="1"/>
  <c r="B15" i="1"/>
  <c r="A15" i="1"/>
  <c r="G14" i="1"/>
  <c r="D14" i="1"/>
  <c r="B14" i="1"/>
  <c r="A14" i="1"/>
  <c r="G10" i="1"/>
  <c r="D10" i="1"/>
  <c r="B10" i="1"/>
  <c r="A10" i="1"/>
  <c r="J123" i="1" l="1"/>
  <c r="J20" i="1"/>
  <c r="J14" i="1"/>
  <c r="J21" i="1"/>
  <c r="J15" i="1"/>
  <c r="J116" i="1"/>
  <c r="J16" i="1"/>
  <c r="J10" i="1"/>
  <c r="G2" i="1"/>
  <c r="D2" i="1"/>
  <c r="B2" i="1"/>
  <c r="A2" i="1"/>
  <c r="J2" i="1" l="1"/>
  <c r="G98" i="1"/>
  <c r="D98" i="1"/>
  <c r="B98" i="1"/>
  <c r="A98" i="1"/>
  <c r="G83" i="1"/>
  <c r="D83" i="1"/>
  <c r="B83" i="1"/>
  <c r="A83" i="1"/>
  <c r="G117" i="1"/>
  <c r="D117" i="1"/>
  <c r="B117" i="1"/>
  <c r="A117" i="1"/>
  <c r="G138" i="1"/>
  <c r="D138" i="1"/>
  <c r="B138" i="1"/>
  <c r="A138" i="1"/>
  <c r="G94" i="1"/>
  <c r="D94" i="1"/>
  <c r="B94" i="1"/>
  <c r="A94" i="1"/>
  <c r="J94" i="1" l="1"/>
  <c r="J117" i="1"/>
  <c r="J83" i="1"/>
  <c r="J138" i="1"/>
  <c r="J98" i="1"/>
  <c r="G95" i="1"/>
  <c r="G88" i="1" l="1"/>
  <c r="G121" i="1" l="1"/>
  <c r="D121" i="1"/>
  <c r="B121" i="1"/>
  <c r="A121" i="1"/>
  <c r="G77" i="1"/>
  <c r="D77" i="1"/>
  <c r="B77" i="1"/>
  <c r="A77" i="1"/>
  <c r="G115" i="1"/>
  <c r="D115" i="1"/>
  <c r="B115" i="1"/>
  <c r="A115" i="1"/>
  <c r="G143" i="1"/>
  <c r="D143" i="1"/>
  <c r="B143" i="1"/>
  <c r="A143" i="1"/>
  <c r="J143" i="1" l="1"/>
  <c r="J77" i="1"/>
  <c r="J121" i="1"/>
  <c r="J115" i="1"/>
  <c r="G13" i="1"/>
  <c r="D13" i="1"/>
  <c r="B13" i="1"/>
  <c r="A13" i="1"/>
  <c r="J13" i="1" l="1"/>
  <c r="G106" i="1" l="1"/>
  <c r="D106" i="1"/>
  <c r="B106" i="1"/>
  <c r="A106" i="1"/>
  <c r="G107" i="1"/>
  <c r="D107" i="1"/>
  <c r="B107" i="1"/>
  <c r="A107" i="1"/>
  <c r="G9" i="1"/>
  <c r="D9" i="1"/>
  <c r="B9" i="1"/>
  <c r="A9" i="1"/>
  <c r="J106" i="1" l="1"/>
  <c r="J107" i="1"/>
  <c r="J9" i="1"/>
  <c r="G5" i="1" l="1"/>
  <c r="D5" i="1"/>
  <c r="B5" i="1"/>
  <c r="A5" i="1"/>
  <c r="G118" i="1"/>
  <c r="D118" i="1"/>
  <c r="B118" i="1"/>
  <c r="A118" i="1"/>
  <c r="G97" i="1"/>
  <c r="D97" i="1"/>
  <c r="B97" i="1"/>
  <c r="A97" i="1"/>
  <c r="G89" i="1"/>
  <c r="D89" i="1"/>
  <c r="B89" i="1"/>
  <c r="A89" i="1"/>
  <c r="D88" i="1"/>
  <c r="B88" i="1"/>
  <c r="A88" i="1"/>
  <c r="G87" i="1"/>
  <c r="D87" i="1"/>
  <c r="B87" i="1"/>
  <c r="A87" i="1"/>
  <c r="G85" i="1"/>
  <c r="D85" i="1"/>
  <c r="B85" i="1"/>
  <c r="A85" i="1"/>
  <c r="G84" i="1"/>
  <c r="D84" i="1"/>
  <c r="B84" i="1"/>
  <c r="A84" i="1"/>
  <c r="G96" i="1"/>
  <c r="D96" i="1"/>
  <c r="B96" i="1"/>
  <c r="A96" i="1"/>
  <c r="G141" i="1"/>
  <c r="D141" i="1"/>
  <c r="B141" i="1"/>
  <c r="A141" i="1"/>
  <c r="G82" i="1"/>
  <c r="D82" i="1"/>
  <c r="B82" i="1"/>
  <c r="A82" i="1"/>
  <c r="G81" i="1"/>
  <c r="D81" i="1"/>
  <c r="B81" i="1"/>
  <c r="A81" i="1"/>
  <c r="G80" i="1"/>
  <c r="D80" i="1"/>
  <c r="B80" i="1"/>
  <c r="A80" i="1"/>
  <c r="G79" i="1"/>
  <c r="D79" i="1"/>
  <c r="B79" i="1"/>
  <c r="G78" i="1"/>
  <c r="D78" i="1"/>
  <c r="B78" i="1"/>
  <c r="A78" i="1"/>
  <c r="G19" i="1"/>
  <c r="D19" i="1"/>
  <c r="B19" i="1"/>
  <c r="A19" i="1"/>
  <c r="G4" i="1"/>
  <c r="D4" i="1"/>
  <c r="B4" i="1"/>
  <c r="A4" i="1"/>
  <c r="G75" i="1"/>
  <c r="D75" i="1"/>
  <c r="B75" i="1"/>
  <c r="A75" i="1"/>
  <c r="G74" i="1"/>
  <c r="D74" i="1"/>
  <c r="B74" i="1"/>
  <c r="A74" i="1"/>
  <c r="G73" i="1"/>
  <c r="D73" i="1"/>
  <c r="B73" i="1"/>
  <c r="A73" i="1"/>
  <c r="G72" i="1"/>
  <c r="D72" i="1"/>
  <c r="B72" i="1"/>
  <c r="A72" i="1"/>
  <c r="G71" i="1"/>
  <c r="D71" i="1"/>
  <c r="B71" i="1"/>
  <c r="A71" i="1"/>
  <c r="G70" i="1"/>
  <c r="D70" i="1"/>
  <c r="B70" i="1"/>
  <c r="A70" i="1"/>
  <c r="G63" i="1"/>
  <c r="D63" i="1"/>
  <c r="B63" i="1"/>
  <c r="A63" i="1"/>
  <c r="G61" i="1"/>
  <c r="D61" i="1"/>
  <c r="B61" i="1"/>
  <c r="A61" i="1"/>
  <c r="G59" i="1"/>
  <c r="D59" i="1"/>
  <c r="B59" i="1"/>
  <c r="A59" i="1"/>
  <c r="B57" i="1"/>
  <c r="A57" i="1"/>
  <c r="G56" i="1"/>
  <c r="D56" i="1"/>
  <c r="B56" i="1"/>
  <c r="A56" i="1"/>
  <c r="G136" i="1"/>
  <c r="D136" i="1"/>
  <c r="B136" i="1"/>
  <c r="A136" i="1"/>
  <c r="G54" i="1"/>
  <c r="D54" i="1"/>
  <c r="B54" i="1"/>
  <c r="A54" i="1"/>
  <c r="G53" i="1"/>
  <c r="D53" i="1"/>
  <c r="B53" i="1"/>
  <c r="A53" i="1"/>
  <c r="G52" i="1"/>
  <c r="D52" i="1"/>
  <c r="B52" i="1"/>
  <c r="A52" i="1"/>
  <c r="G51" i="1"/>
  <c r="D51" i="1"/>
  <c r="B51" i="1"/>
  <c r="A51" i="1"/>
  <c r="G50" i="1"/>
  <c r="D50" i="1"/>
  <c r="B50" i="1"/>
  <c r="A50" i="1"/>
  <c r="G69" i="1"/>
  <c r="D69" i="1"/>
  <c r="B69" i="1"/>
  <c r="A69" i="1"/>
  <c r="G68" i="1"/>
  <c r="D68" i="1"/>
  <c r="B68" i="1"/>
  <c r="A68" i="1"/>
  <c r="G67" i="1"/>
  <c r="D67" i="1"/>
  <c r="B67" i="1"/>
  <c r="A67" i="1"/>
  <c r="D66" i="1"/>
  <c r="B66" i="1"/>
  <c r="A66" i="1"/>
  <c r="G65" i="1"/>
  <c r="D65" i="1"/>
  <c r="B65" i="1"/>
  <c r="A65" i="1"/>
  <c r="G64" i="1"/>
  <c r="D64" i="1"/>
  <c r="B64" i="1"/>
  <c r="A64" i="1"/>
  <c r="G137" i="1"/>
  <c r="D137" i="1"/>
  <c r="B137" i="1"/>
  <c r="A137" i="1"/>
  <c r="G62" i="1"/>
  <c r="D62" i="1"/>
  <c r="B62" i="1"/>
  <c r="A62" i="1"/>
  <c r="G135" i="1"/>
  <c r="D135" i="1"/>
  <c r="B135" i="1"/>
  <c r="A135" i="1"/>
  <c r="G132" i="1"/>
  <c r="D132" i="1"/>
  <c r="B132" i="1"/>
  <c r="A132" i="1"/>
  <c r="G43" i="1"/>
  <c r="D43" i="1"/>
  <c r="B43" i="1"/>
  <c r="A43" i="1"/>
  <c r="G42" i="1"/>
  <c r="D42" i="1"/>
  <c r="B42" i="1"/>
  <c r="A42" i="1"/>
  <c r="G41" i="1"/>
  <c r="D41" i="1"/>
  <c r="B41" i="1"/>
  <c r="A41" i="1"/>
  <c r="G40" i="1"/>
  <c r="D40" i="1"/>
  <c r="B40" i="1"/>
  <c r="A40" i="1"/>
  <c r="G39" i="1"/>
  <c r="D39" i="1"/>
  <c r="B39" i="1"/>
  <c r="A39" i="1"/>
  <c r="G49" i="1"/>
  <c r="D49" i="1"/>
  <c r="B49" i="1"/>
  <c r="A49" i="1"/>
  <c r="G48" i="1"/>
  <c r="D48" i="1"/>
  <c r="B48" i="1"/>
  <c r="A48" i="1"/>
  <c r="G47" i="1"/>
  <c r="D47" i="1"/>
  <c r="B47" i="1"/>
  <c r="A47" i="1"/>
  <c r="G46" i="1"/>
  <c r="D46" i="1"/>
  <c r="B46" i="1"/>
  <c r="A46" i="1"/>
  <c r="G134" i="1"/>
  <c r="D134" i="1"/>
  <c r="B134" i="1"/>
  <c r="A134" i="1"/>
  <c r="G45" i="1"/>
  <c r="D45" i="1"/>
  <c r="B45" i="1"/>
  <c r="A45" i="1"/>
  <c r="G44" i="1"/>
  <c r="D44" i="1"/>
  <c r="B44" i="1"/>
  <c r="A44" i="1"/>
  <c r="G133" i="1"/>
  <c r="D133" i="1"/>
  <c r="B133" i="1"/>
  <c r="A133" i="1"/>
  <c r="G131" i="1"/>
  <c r="D131" i="1"/>
  <c r="B131" i="1"/>
  <c r="A131" i="1"/>
  <c r="G124" i="1"/>
  <c r="D124" i="1"/>
  <c r="B124" i="1"/>
  <c r="A124" i="1"/>
  <c r="G140" i="1"/>
  <c r="D140" i="1"/>
  <c r="B140" i="1"/>
  <c r="A140" i="1"/>
  <c r="G122" i="1"/>
  <c r="D122" i="1"/>
  <c r="B122" i="1"/>
  <c r="A122" i="1"/>
  <c r="G120" i="1"/>
  <c r="D120" i="1"/>
  <c r="B120" i="1"/>
  <c r="G119" i="1"/>
  <c r="D119" i="1"/>
  <c r="B119" i="1"/>
  <c r="G33" i="1"/>
  <c r="D33" i="1"/>
  <c r="B33" i="1"/>
  <c r="G32" i="1"/>
  <c r="D32" i="1"/>
  <c r="B32" i="1"/>
  <c r="G31" i="1"/>
  <c r="D31" i="1"/>
  <c r="B31" i="1"/>
  <c r="G30" i="1"/>
  <c r="D30" i="1"/>
  <c r="B30" i="1"/>
  <c r="G28" i="1"/>
  <c r="D28" i="1"/>
  <c r="B28" i="1"/>
  <c r="G26" i="1"/>
  <c r="D26" i="1"/>
  <c r="B26" i="1"/>
  <c r="A26" i="1"/>
  <c r="G24" i="1"/>
  <c r="D24" i="1"/>
  <c r="B24" i="1"/>
  <c r="A24" i="1"/>
  <c r="G139" i="1"/>
  <c r="D139" i="1"/>
  <c r="B139" i="1"/>
  <c r="A139" i="1"/>
  <c r="G18" i="1"/>
  <c r="D18" i="1"/>
  <c r="B18" i="1"/>
  <c r="A18" i="1"/>
  <c r="G130" i="1"/>
  <c r="D130" i="1"/>
  <c r="B130" i="1"/>
  <c r="A130" i="1"/>
  <c r="G129" i="1"/>
  <c r="D129" i="1"/>
  <c r="B129" i="1"/>
  <c r="A129" i="1"/>
  <c r="G128" i="1"/>
  <c r="D128" i="1"/>
  <c r="B128" i="1"/>
  <c r="A128" i="1"/>
  <c r="G127" i="1"/>
  <c r="D127" i="1"/>
  <c r="B127" i="1"/>
  <c r="A127" i="1"/>
  <c r="G126" i="1"/>
  <c r="D126" i="1"/>
  <c r="B126" i="1"/>
  <c r="A126" i="1"/>
  <c r="G125" i="1"/>
  <c r="D125" i="1"/>
  <c r="B125" i="1"/>
  <c r="A125" i="1"/>
  <c r="G38" i="1"/>
  <c r="D38" i="1"/>
  <c r="B38" i="1"/>
  <c r="A38" i="1"/>
  <c r="G37" i="1"/>
  <c r="D37" i="1"/>
  <c r="B37" i="1"/>
  <c r="A37" i="1"/>
  <c r="G36" i="1"/>
  <c r="D36" i="1"/>
  <c r="B36" i="1"/>
  <c r="A36" i="1"/>
  <c r="G35" i="1"/>
  <c r="D35" i="1"/>
  <c r="B35" i="1"/>
  <c r="A35" i="1"/>
  <c r="G34" i="1"/>
  <c r="D34" i="1"/>
  <c r="B34" i="1"/>
  <c r="A34" i="1"/>
  <c r="G17" i="1"/>
  <c r="D17" i="1"/>
  <c r="B17" i="1"/>
  <c r="A17" i="1"/>
  <c r="G114" i="1"/>
  <c r="D114" i="1"/>
  <c r="B114" i="1"/>
  <c r="A114" i="1"/>
  <c r="G113" i="1"/>
  <c r="D113" i="1"/>
  <c r="B113" i="1"/>
  <c r="A113" i="1"/>
  <c r="A111" i="1"/>
  <c r="A112" i="1"/>
  <c r="B111" i="1"/>
  <c r="B112" i="1"/>
  <c r="D111" i="1"/>
  <c r="D112" i="1"/>
  <c r="G111" i="1"/>
  <c r="G112" i="1"/>
  <c r="A108" i="1"/>
  <c r="A11" i="1"/>
  <c r="A109" i="1"/>
  <c r="A12" i="1"/>
  <c r="A110" i="1"/>
  <c r="B108" i="1"/>
  <c r="B11" i="1"/>
  <c r="B109" i="1"/>
  <c r="B12" i="1"/>
  <c r="B110" i="1"/>
  <c r="D108" i="1"/>
  <c r="D11" i="1"/>
  <c r="D109" i="1"/>
  <c r="D12" i="1"/>
  <c r="D110" i="1"/>
  <c r="G108" i="1"/>
  <c r="G11" i="1"/>
  <c r="G109" i="1"/>
  <c r="G12" i="1"/>
  <c r="G110" i="1"/>
  <c r="A8" i="1"/>
  <c r="B8" i="1"/>
  <c r="D8" i="1"/>
  <c r="G8" i="1"/>
  <c r="A105" i="1"/>
  <c r="A7" i="1"/>
  <c r="B105" i="1"/>
  <c r="B7" i="1"/>
  <c r="D105" i="1"/>
  <c r="D7" i="1"/>
  <c r="G105" i="1"/>
  <c r="G7" i="1"/>
  <c r="J12" i="1" l="1"/>
  <c r="J11" i="1"/>
  <c r="J110" i="1"/>
  <c r="J109" i="1"/>
  <c r="J108" i="1"/>
  <c r="J64" i="1"/>
  <c r="J50" i="1"/>
  <c r="J54" i="1"/>
  <c r="J63" i="1"/>
  <c r="J75" i="1"/>
  <c r="J136" i="1"/>
  <c r="J74" i="1"/>
  <c r="J82" i="1"/>
  <c r="J84" i="1"/>
  <c r="J114" i="1"/>
  <c r="J126" i="1"/>
  <c r="J30" i="1"/>
  <c r="J32" i="1"/>
  <c r="J39" i="1"/>
  <c r="J43" i="1"/>
  <c r="J35" i="1"/>
  <c r="J127" i="1"/>
  <c r="J140" i="1"/>
  <c r="J133" i="1"/>
  <c r="J49" i="1"/>
  <c r="J130" i="1"/>
  <c r="J26" i="1"/>
  <c r="J31" i="1"/>
  <c r="J44" i="1"/>
  <c r="J42" i="1"/>
  <c r="J79" i="1"/>
  <c r="J80" i="1"/>
  <c r="J97" i="1"/>
  <c r="J135" i="1"/>
  <c r="J65" i="1"/>
  <c r="J67" i="1"/>
  <c r="J34" i="1"/>
  <c r="J36" i="1"/>
  <c r="J38" i="1"/>
  <c r="J24" i="1"/>
  <c r="J51" i="1"/>
  <c r="J57" i="1"/>
  <c r="J70" i="1"/>
  <c r="J72" i="1"/>
  <c r="J78" i="1"/>
  <c r="J122" i="1"/>
  <c r="J40" i="1"/>
  <c r="J141" i="1"/>
  <c r="J17" i="1"/>
  <c r="J37" i="1"/>
  <c r="J131" i="1"/>
  <c r="J132" i="1"/>
  <c r="J62" i="1"/>
  <c r="J87" i="1"/>
  <c r="J118" i="1"/>
  <c r="J52" i="1"/>
  <c r="J59" i="1"/>
  <c r="J19" i="1"/>
  <c r="J120" i="1"/>
  <c r="J45" i="1"/>
  <c r="J46" i="1"/>
  <c r="J96" i="1"/>
  <c r="J88" i="1"/>
  <c r="J5" i="1"/>
  <c r="J125" i="1"/>
  <c r="J18" i="1"/>
  <c r="J28" i="1"/>
  <c r="J48" i="1"/>
  <c r="J66" i="1"/>
  <c r="J53" i="1"/>
  <c r="J73" i="1"/>
  <c r="J81" i="1"/>
  <c r="J119" i="1"/>
  <c r="J134" i="1"/>
  <c r="J41" i="1"/>
  <c r="J68" i="1"/>
  <c r="J61" i="1"/>
  <c r="J89" i="1"/>
  <c r="J139" i="1"/>
  <c r="J124" i="1"/>
  <c r="J47" i="1"/>
  <c r="J137" i="1"/>
  <c r="J113" i="1"/>
  <c r="J56" i="1"/>
  <c r="J128" i="1"/>
  <c r="J129" i="1"/>
  <c r="J33" i="1"/>
  <c r="J69" i="1"/>
  <c r="J71" i="1"/>
  <c r="J4" i="1"/>
  <c r="J85" i="1"/>
  <c r="J112" i="1"/>
  <c r="J111" i="1"/>
  <c r="J7" i="1"/>
  <c r="J105" i="1"/>
  <c r="J8" i="1"/>
  <c r="F4" i="14" l="1"/>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3" i="14"/>
  <c r="G104" i="1" l="1"/>
  <c r="D104" i="1"/>
  <c r="B104" i="1"/>
  <c r="A104" i="1"/>
  <c r="J104" i="1" l="1"/>
  <c r="A103" i="1"/>
  <c r="A101" i="1"/>
  <c r="A100" i="1"/>
  <c r="A99" i="1"/>
  <c r="A95" i="1"/>
  <c r="A93" i="1"/>
  <c r="A92" i="1"/>
  <c r="A91" i="1"/>
  <c r="A3" i="1"/>
  <c r="A90" i="1"/>
  <c r="G90" i="1"/>
  <c r="G3" i="1"/>
  <c r="G91" i="1"/>
  <c r="G92" i="1"/>
  <c r="G93" i="1"/>
  <c r="G99" i="1"/>
  <c r="G100" i="1"/>
  <c r="G101" i="1"/>
  <c r="G103" i="1"/>
  <c r="B103" i="1"/>
  <c r="B101" i="1"/>
  <c r="B100" i="1"/>
  <c r="B99" i="1"/>
  <c r="B95" i="1"/>
  <c r="B93" i="1"/>
  <c r="B92" i="1"/>
  <c r="B91" i="1"/>
  <c r="B3" i="1"/>
  <c r="B90" i="1"/>
  <c r="J90" i="1" l="1"/>
  <c r="J99" i="1"/>
  <c r="J3" i="1"/>
  <c r="J101" i="1"/>
  <c r="J103" i="1"/>
  <c r="J92" i="1"/>
  <c r="J95" i="1"/>
  <c r="J93" i="1"/>
  <c r="J91" i="1"/>
  <c r="J100" i="1"/>
  <c r="D90" i="1"/>
  <c r="D3" i="1"/>
  <c r="D91" i="1"/>
  <c r="D92" i="1"/>
  <c r="D93" i="1"/>
  <c r="D95" i="1"/>
  <c r="D99" i="1"/>
  <c r="D100" i="1"/>
  <c r="D101" i="1"/>
  <c r="D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6" authorId="0" shapeId="0" xr:uid="{6FD5C049-FAAE-4B05-9540-2AA1456BEB0E}">
      <text>
        <r>
          <rPr>
            <b/>
            <sz val="9"/>
            <color indexed="81"/>
            <rFont val="Tahoma"/>
            <family val="2"/>
          </rPr>
          <t>There are two "Improvement of inspections" in reference list causing error.  # manually changed to 6</t>
        </r>
      </text>
    </comment>
  </commentList>
</comments>
</file>

<file path=xl/sharedStrings.xml><?xml version="1.0" encoding="utf-8"?>
<sst xmlns="http://schemas.openxmlformats.org/spreadsheetml/2006/main" count="1438" uniqueCount="686">
  <si>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</si>
  <si>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</si>
  <si>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</si>
  <si>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</si>
  <si>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</si>
  <si>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</si>
  <si>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</si>
  <si>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</si>
  <si>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</si>
  <si>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</si>
  <si>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</si>
  <si>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</si>
  <si>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</si>
  <si>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</si>
  <si>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</si>
  <si>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</si>
  <si>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</si>
  <si>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</si>
  <si>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</si>
  <si>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</si>
  <si>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</si>
  <si>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</si>
  <si>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</si>
  <si>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</si>
  <si>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</si>
  <si>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</si>
  <si>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</si>
  <si>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</si>
  <si>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</si>
  <si>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</si>
  <si>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</si>
  <si>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</si>
  <si>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</si>
  <si>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</si>
  <si>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</si>
  <si>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</si>
  <si>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</si>
  <si>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</si>
  <si>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</si>
  <si>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</si>
  <si>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</si>
  <si>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</si>
  <si>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</si>
  <si>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</si>
  <si>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</si>
  <si>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</si>
  <si>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</si>
  <si>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</si>
  <si>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</si>
  <si>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</si>
  <si>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</si>
  <si>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</si>
  <si>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</si>
  <si>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</si>
  <si>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</si>
  <si>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</si>
  <si>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</si>
  <si>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</si>
  <si>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</si>
  <si>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</si>
  <si>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</si>
  <si>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</si>
  <si>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</si>
  <si>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</si>
  <si>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</si>
  <si>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</si>
  <si>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</si>
  <si>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</si>
  <si>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</si>
  <si>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</si>
  <si>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</si>
  <si>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</si>
  <si>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</si>
  <si>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</si>
  <si>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</si>
  <si>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</si>
  <si>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</si>
  <si>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</si>
  <si>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</si>
  <si>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</si>
  <si>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</si>
  <si>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</si>
  <si>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</si>
  <si>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</si>
  <si>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</si>
  <si>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</si>
  <si>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</si>
  <si>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</si>
  <si>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</si>
  <si>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</si>
  <si>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</si>
  <si>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</si>
  <si>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</si>
  <si>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</si>
  <si>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</si>
  <si>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</si>
  <si>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</si>
  <si>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</si>
  <si>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</si>
  <si>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</si>
  <si>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</si>
  <si>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</si>
  <si>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</si>
  <si>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</si>
  <si>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</si>
  <si>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</si>
  <si>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</si>
  <si>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</si>
  <si>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</si>
  <si>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</si>
  <si>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</si>
  <si>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</si>
  <si>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r>
      <rPr>
        <b/>
        <u/>
        <sz val="10"/>
        <rFont val="Arial"/>
        <family val="2"/>
      </rPr>
      <t>Introduction:</t>
    </r>
    <r>
      <rPr>
        <sz val="10"/>
        <rFont val="Arial"/>
        <family val="2"/>
      </rPr>
      <t xml:space="preserve">
In compliance with the Wildfire Safety Division’s (WSD) Compliance Operational Protocols issued on February 16, 2021, (Protocols) and California Public Utilities Code Section 8386.3(c)(1), Pacific Gas and Electric Company (PG&amp;E) respectfully submits its Quaterly Initiative Update (QIU) for its 2021 Wildfire Mitigation Plan (WMP) for Quarter 1 of calendar year 2021. In completing the Q1 2021 QIU, PG&amp;E has followed the template provided by WSD in the Protocols (see "Initiatives" tab). The information provided in this Q1 2021 QIU is as of March 31, 2021.  We are continuing to review and assess our programs and initiatives, including our inspection programs, and, in that process, may identify additional compliance-related information for the 2020 calendar year.  To the extent we do identify any compliance-related information, we will notify WSD, the Commission, and parties as soon as possible.</t>
    </r>
  </si>
  <si>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</si>
  <si>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</si>
  <si>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</si>
  <si>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</si>
  <si>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</si>
  <si>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</si>
  <si>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</si>
  <si>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</si>
  <si>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</si>
  <si>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</si>
  <si>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</si>
  <si>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</si>
  <si>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</si>
  <si>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Risk Mapping Improvements (Distribution)</t>
  </si>
  <si>
    <t>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t>
  </si>
  <si>
    <t xml:space="preserve">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Please see the update for Section 7.3.1.1 / 7.3.1.4, which provides a comprehensive update on Distribution Risk Mapping Improvements, including the 2022 Wildfire Distribution Risk Model development progress. </t>
  </si>
  <si>
    <t>In Progress</t>
  </si>
  <si>
    <t xml:space="preserve">Climate-driven risk map and modelling based on various relevant weather scenarios </t>
  </si>
  <si>
    <t>PG&amp;E will refresh any relevant forward-looking wildfire risk analysis once new relevant climate projections become available, such as with the release of California’s Fifth Climate Change Assessment. 
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t>
  </si>
  <si>
    <t>The release of California’s Fifth Climate Change Assessment has not yet become available. When relevant climate projections become available, PG&amp;E will refresh any relevant forward-looking wildfire risk analysis if the data is valid for the application.
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t>
  </si>
  <si>
    <t>Data Governance</t>
  </si>
  <si>
    <t xml:space="preserve">Centralized repository for data </t>
  </si>
  <si>
    <t>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
• PSPS Situational Intelligence Platform
• Asset Failure &amp; Maintenance
• Grid Data Analytics Tool (GDAT)
• Asset Risk Management
• WSD GIS Data Standard
• Critical Business Terms</t>
  </si>
  <si>
    <r>
      <t xml:space="preserve">In Q1 2021, PG&amp;E performed work in the following areas in our effort to develop the data product suites mentioned in section 7.3.7.1 of the 2021 WMP:  
</t>
    </r>
    <r>
      <rPr>
        <b/>
        <sz val="9"/>
        <rFont val="Calibri"/>
        <family val="2"/>
        <scheme val="minor"/>
      </rPr>
      <t>Program/Portfolio Management</t>
    </r>
    <r>
      <rPr>
        <sz val="9"/>
        <rFont val="Calibri"/>
        <family val="2"/>
        <scheme val="minor"/>
      </rPr>
      <t xml:space="preserve">
• Developed program and portfolio management frameworks to effectively govern this new portfolio of projects
</t>
    </r>
    <r>
      <rPr>
        <b/>
        <sz val="9"/>
        <rFont val="Calibri"/>
        <family val="2"/>
        <scheme val="minor"/>
      </rPr>
      <t>Strategic Data Products:</t>
    </r>
    <r>
      <rPr>
        <sz val="9"/>
        <rFont val="Calibri"/>
        <family val="2"/>
        <scheme val="minor"/>
      </rPr>
      <t xml:space="preserve">
Continued progress on existing product suites through product development
• PSPS Situational Intelligence Platform: Enhancements to operational platform, including scoping process improvement through PSPS playbook integration, reduction in sync times between internal systems, refinements to agency data report, and improvements to customer notification 
• Asset Failure &amp; Maintenance: Conducting initial pilots to operationalize Asset Failure Analysis, including wires down investigation, small distribution conductor replacement, and service transformer replacement decision optimization
• Grid Data Analytics Tool (GDAT): Overall tool enhancements, including fault investigation analytics for unknown outage causes, predictive patrol field dispatch, and expanded connections to pivotal data systems
• Asset Risk Management: Significant majority of data pipelines and risk models migrated to Foundry platform; early demonstrations shared externally
• WSD GIS Data Standard: Reduction of resourcing requirements through continuous integration of new WSD feature classes / datasets, including wires down events, ignition events distribution unplanned outages and vegetation caused outages
• Critical Business Terms: Developed metadata collection template to capture business processes, data elements and critical business terms
Authorized 2 new data products in Foundry that deploy near-term and foundational capabilities in wildfire safety, risk management
</t>
    </r>
    <r>
      <rPr>
        <b/>
        <sz val="9"/>
        <rFont val="Calibri"/>
        <family val="2"/>
        <scheme val="minor"/>
      </rPr>
      <t>Data quality management</t>
    </r>
    <r>
      <rPr>
        <sz val="9"/>
        <rFont val="Calibri"/>
        <family val="2"/>
        <scheme val="minor"/>
      </rPr>
      <t xml:space="preserve">
• Foundry-based Electric Asset Data Quality Dashboard was validated for transmission data quality assessment. Distribution data quality dashboard is still undergoing quality assurance and validation. 
• Published Enterprise Critical Data Management Asset Identification and Ownership Standard December 2020 and Enterprise Data Quality Standard in March 2021</t>
    </r>
  </si>
  <si>
    <t>Stakeholder Cooperation &amp; Community Engagement</t>
  </si>
  <si>
    <t xml:space="preserve">Cooperation with suppression agencies </t>
  </si>
  <si>
    <t>The PSS team will continue to support engagement activities, along with cross-training and information sharing opportunities, for even greater collaboration. As the program develops, the PSS team will adjust their outreach and coordination approach.</t>
  </si>
  <si>
    <t xml:space="preserve">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t>
  </si>
  <si>
    <t xml:space="preserve">Forest service and fuel reduction cooperation and joint roadmap </t>
  </si>
  <si>
    <t>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t>
  </si>
  <si>
    <t>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t>
  </si>
  <si>
    <t>Situational Awareness &amp; Forecasting</t>
  </si>
  <si>
    <t xml:space="preserve">Advanced weather monitoring and weather stations </t>
  </si>
  <si>
    <t>Incorporate new satellite data</t>
  </si>
  <si>
    <t>N/A</t>
  </si>
  <si>
    <t>In 2021, PG&amp;E plans to operate the system with no major enhancements or planned changes. However, if new satellite data becomes available, such as Fire Guard outputs, we may incorporate it into the system, time and data permitting.</t>
  </si>
  <si>
    <t xml:space="preserve">In 2021, PG&amp;E has continued to operate this system with no major enhancements or planned changes.  New satellite data did not become available for incorporation into the system in Q1. </t>
  </si>
  <si>
    <t>In progress</t>
  </si>
  <si>
    <t>High Performance Cloud Computing, Model Validation and other initiatives</t>
  </si>
  <si>
    <t>In 2021, PG&amp;E will expand the historical weather climatology at 2 x 2 km resolution to back-fill all of 2020 and explore a methodology to back-fill the climatological data each quarter moving forward. We will also evaluate extending the deterministic forecast to provide another 24 hours of forecast data (from 105 hours currently to 129 hours). Finally, we will evaluate if the POMMS-EPS ensemble mean is more or less accurate than the deterministic POMMS model.</t>
  </si>
  <si>
    <t xml:space="preserve">In Q1, PG&amp;E expanded the historical weather climatology at 2 x 2 km resolution to back-fill all of 2020 and explored a methodology to back-fill the climatological data each quarter moving forward. The vendor will provide quarterly updates moving forward .We also extended the deterministic forecast to provide another 24 hours of forecast data (from 105 hours currently to 129 hours). Finally, we are still on track to evaluate if the POMMS-EPS ensemble mean is more or less accurate than the deterministic POMMS model by the end of the year.  </t>
  </si>
  <si>
    <t>Addressing Weather Forecast Model Uncertainty</t>
  </si>
  <si>
    <t>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t>
  </si>
  <si>
    <t xml:space="preserve">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t>
  </si>
  <si>
    <t xml:space="preserve">Continuous monitoring sensors </t>
  </si>
  <si>
    <t>Electric Transmission SEL T400L</t>
  </si>
  <si>
    <t>PG&amp;E estimates completing installation on five lines by the end of first quarter of 2021. The SEL T400L relay installation that will not be completed in 2021 has dependencies on another project that is scheduled to be completed in 2022.</t>
  </si>
  <si>
    <t>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t>
  </si>
  <si>
    <t>Delayed</t>
  </si>
  <si>
    <t>Due to the dependance with other Transmission program the completion of all 5 lines is now estimated to be done by the end of Q2</t>
  </si>
  <si>
    <t>DFA Technology and EFD</t>
  </si>
  <si>
    <t>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
The intent is to deploy EFD and DFA sensors on a total of 600-800 circuits in Tier 2 and Tier 3 HFTD areas, mitigating 28,000 total line miles (20,200 miles in Tier 2, 7,800 miles in Tier 3), across several General Rate Case (GRC) cycles.</t>
  </si>
  <si>
    <t>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t>
  </si>
  <si>
    <t>Line Sensor Devices</t>
  </si>
  <si>
    <t># of circuits with Line Sensors deployment in 2021</t>
  </si>
  <si>
    <t>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t>
  </si>
  <si>
    <t xml:space="preserve">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t>
  </si>
  <si>
    <t xml:space="preserve">Fault indicators for detecting faults on electric lines and equipment  </t>
  </si>
  <si>
    <t>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t>
  </si>
  <si>
    <t>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t>
  </si>
  <si>
    <t>Other</t>
  </si>
  <si>
    <t>Wildfire Safety Operations Center - Hazard Risk Awareness</t>
  </si>
  <si>
    <t>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t>
  </si>
  <si>
    <t>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t>
  </si>
  <si>
    <t xml:space="preserve">In Progress </t>
  </si>
  <si>
    <t>Wildfire Safety Operations Center - Expansion Phase One</t>
  </si>
  <si>
    <t>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t>
  </si>
  <si>
    <t xml:space="preserve">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t>
  </si>
  <si>
    <t>Meteorology Analytics / Operations Center</t>
  </si>
  <si>
    <t>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t>
  </si>
  <si>
    <t xml:space="preserve">Currently there are no plans to operationalize the MMAC until the COVID pandemic has passed and additional in-office staffing is permitted. </t>
  </si>
  <si>
    <t>Grid Design &amp; System Hardening</t>
  </si>
  <si>
    <t xml:space="preserve">Capacitor maintenance and replacement program  </t>
  </si>
  <si>
    <t>GhLogID</t>
  </si>
  <si>
    <t>A) PG&amp;E annually tests and inspects approximately 11,400 capacitors, approximately 10 percent of which require corrective action in any given year based on inspection results. The testing typically starts in the first quarter and is completed by April 1. 
B)  All repairs or replacements are required to be completed by June 1 before peak summer conditions increase electric load.</t>
  </si>
  <si>
    <t xml:space="preserve">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
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t>
  </si>
  <si>
    <t xml:space="preserve">Maintenance, repair, and replacement of connectors, including hotline clamps  </t>
  </si>
  <si>
    <t>PG&amp;E will continue to maintain, repair and/or replace connectors pursuant to our established condition-based maintenance programs. PG&amp;E will also replace existing connectors with new equipment on facilities that are hardened as part of the System Hardening Program.</t>
  </si>
  <si>
    <t>PG&amp;E continues to execute the programs for the maintenance, repair, and replacement of connectors, including hotline clamps. There are no other specific progress metrics for Q1.</t>
  </si>
  <si>
    <t xml:space="preserve">Collaborative research on utility ignition and/or wildfire </t>
  </si>
  <si>
    <t>G.01 - Research Proposals (Open Innovation Challenge)</t>
  </si>
  <si>
    <t>Initiate an “Open Innovation Challenge” to identify novel technologies that could potentially reduce PG&amp;E-caused wildfire risk.</t>
  </si>
  <si>
    <t>Note this initiative outside of Section 7.3 in the 2021 WMP has been added here to ensure we address the defined commitment "G.01 - Research Proposals (Open Innovation Challenge)" that most closely aligns with this section (7.3.7.2).
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on one of the finalists to pursue a different path.</t>
  </si>
  <si>
    <t xml:space="preserve">Mitigation of impact on customers and other residents affected during PSPS event  </t>
  </si>
  <si>
    <t>Back-up power for individual critical customer facilities</t>
  </si>
  <si>
    <t>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t>
  </si>
  <si>
    <t>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t>
  </si>
  <si>
    <t>Community Resource Centers</t>
  </si>
  <si>
    <t>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t>
  </si>
  <si>
    <t xml:space="preserve">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t>
  </si>
  <si>
    <t>G.02 - Cal Poly Wildland Urban Interface (WUI) Fire Information Research and Education (FIRE) Institute</t>
  </si>
  <si>
    <t>In 2021, PG&amp;E is partnering with, and advising on the direction of research and associated activities by, the FIRE Institute.</t>
  </si>
  <si>
    <t>Note this initiative outside of Section 7.3 of the 2021 WMP has been added here to ensure we address the defined commitment "G.02 - Cal Poly Wildland Urban Interface (WUI) Fire Information Research and Education (FIRE) Institute" that most aligns with this section (7.3.7.2).
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t>
  </si>
  <si>
    <t>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t>
  </si>
  <si>
    <t>PG&amp;E continues to discuss wildfire risk mitigation-related needs and opportunities with non-utility institutions including Cal Poly and UCLA as previously mentioned. Regarding Cal Poly, progress is ongoing as described in commitment "G.02 - Cal Poly Wildland Urban Interface (WUI) Fire Information Research and Education (FIRE) Institute".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t>
  </si>
  <si>
    <t xml:space="preserve">Other corrective action  </t>
  </si>
  <si>
    <t>Distribution Substations - Animal Abatement</t>
  </si>
  <si>
    <t>PG&amp;E has identified 77 locations requiring animal abatement. Of these 77 locations, 18 were completed in 2019, 21 were completed in 2020, and the remaining 38 are being prioritized for completion.</t>
  </si>
  <si>
    <t xml:space="preserve">
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t>
  </si>
  <si>
    <t>Distribution Substations - Repairs and Replacements from Enhanced Inspections</t>
  </si>
  <si>
    <t>PG&amp;E has a total of 126 distribution substations located in HFTD areas. In 2021, 57 of these substations are planned to be inspected. The repair and replacement work generated from these inspections will then be reviewed, prioritized, and scheduled for completion.</t>
  </si>
  <si>
    <t xml:space="preserve">The planned target for enhanced inspections of 57 for Distribution Substations located in HFTD tier 3 and tier 2 areas has been revised to 55 based on a realignment of the annual inspection plan. These inspections are currently in progress.  
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Between January 1, 2021 and March 31, 2021, 256 corrective notifications were created for repair work in these substations.  84 of these notifications were completed in Q1.  172 were in progress at the end of Q1 with none past due.
</t>
  </si>
  <si>
    <t>Transmission Substations - Animal Abatement</t>
  </si>
  <si>
    <t xml:space="preserve">There are nine transmission substation locations identified as needing animal abatement. Four were completed in 2019-2020. The remaining five are being prioritized for completion. </t>
  </si>
  <si>
    <t xml:space="preserve">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
Animal abatement was not completed at any transmission substations in Q1 2021. However, there are five projects planned for work in 2021-2022 and the remaining two projects are TBD. </t>
  </si>
  <si>
    <t>Transmission Substations - Repairs and Replacements from Enhanced Inspections</t>
  </si>
  <si>
    <t>PG&amp;E has a total of 60 transmission substations located in HFTD areas that are inspected through the enhanced inspection program. All repair and replacement work identified by the inspections is reviewed, prioritized and scheduled for completion. 
A) In 2021, 22 of these transmission substations are planned to be inspected. 
B) The repair and replacement work generated from these inspections will be reviewed, prioritized and scheduled for completion.</t>
  </si>
  <si>
    <t>The annual target for enhanced inspections of 22 transmission substations located in HFTD tier 3 and tier 2 areas has been revised to 27 based on realignment of the annual inspection plan  These inspections are currently in progress.
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
B) Between January 1, 2021 and March 31, 2021, 179 corrective notifications were created for repair work in these substations.  52 of these notifications have been completed. There was one Priority A tag and 40 Priority B tags in progress at the end of Q1 with none past due.</t>
  </si>
  <si>
    <t>Transmission Maintenance</t>
  </si>
  <si>
    <t>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t>
  </si>
  <si>
    <t>Through Q1 2021, approximately 3,000 notifications in HFTD have been closed, including approximately 90 urgent (A or B) priority notifications identified in 2021.</t>
  </si>
  <si>
    <t>Distribution Maintenance</t>
  </si>
  <si>
    <t>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t>
  </si>
  <si>
    <t>We are currently evaluating vendors to support further analysis within our effort  to allow prioritization of notifications by wildfire risk at the tag location level. There are no specific evaluation milestones to report from Q1.</t>
  </si>
  <si>
    <t xml:space="preserve">Pole loading infrastructure hardening and replacement program based on pole loading assessment program </t>
  </si>
  <si>
    <t># of poles analyzed for pole loading</t>
  </si>
  <si>
    <t>In 2021, we will continue to focus on HFTD areas and plan to analyze approximately 160,000 poles. PG&amp;E is also reviewing our pole loading calculation software to see if it can enable analysis of multiple pole models at once, enabling span linking to ensure structural connectivity.</t>
  </si>
  <si>
    <t>PG&amp;E has switched vendors for this work in 2021.  Contracts have taken longer than expected, and the new vendor is currently performing pilot work. Accordingly, this initiative has been delayed.</t>
  </si>
  <si>
    <t>Once the pilot is complete, the new vendor scope of work forecasts the new vendor to make up the units missed in Q1 and to complete the full workload planned for the year.</t>
  </si>
  <si>
    <t xml:space="preserve">Transformers maintenance and replacement  </t>
  </si>
  <si>
    <t>PG&amp;E will continue to maintain, repair, or replace transformers as warranted by their condition as part of our ongoing GO 165 maintenance program and Emergency programs.</t>
  </si>
  <si>
    <t xml:space="preserve">PG&amp;E continues to execute the GO 165 maintenance program and emergency programs to repair, or replace transformers as warranted by their condition. There are no other progress milestones to report. </t>
  </si>
  <si>
    <t xml:space="preserve">Transmission tower maintenance and replacement  </t>
  </si>
  <si>
    <t>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t>
  </si>
  <si>
    <t>Through Q1 2021, approximately 1,600 notifications associated with towers in HFTD have been closed, including approximately 20 urgent (A or B) priority notifications identified in 2021.</t>
  </si>
  <si>
    <t xml:space="preserve">Undergrounding of electric lines and/or equipment  </t>
  </si>
  <si>
    <t>The progress on undergrounding and plans for 2021 is addressed in the discussion of PG&amp;E’s System Hardening Program in Section 7.3.3.17.1</t>
  </si>
  <si>
    <t>The progress on undergrounding and plans for 2021 is addressed in the discussion of PG&amp;E’s System Hardening Program in Section 7.3.3.17.1.</t>
  </si>
  <si>
    <t>in progress</t>
  </si>
  <si>
    <t xml:space="preserve">Circuit breaker maintenance and installation to de-energize lines upon detecting a fault  </t>
  </si>
  <si>
    <t>PG&amp;E plans to follow our existing maintenance program for all circuit breakers in the PG&amp;E system. This includes both the time-based and condition-based triggers for circuit breaker maintenance. Currently, there are no planned changes to the maintenance program for 2021.</t>
  </si>
  <si>
    <t>There were 233 circuit breaker maintenance tasks planned for Electric Operation substations located in HFTD Tier 2 and Tier 3 areas in Q1 2021. As of March 31, 2021, 221 of these activities were completed and 12 are in progress.</t>
  </si>
  <si>
    <t xml:space="preserve">Covered conductor installation  </t>
  </si>
  <si>
    <t>See the discussion of the System Hardening Program in Section 7.3.3.17.1 for program details, future improvements.</t>
  </si>
  <si>
    <t>Covered Conductor installation occurs as part of the System Hardening Program. See the discussion of the System Hardening Program in Section 7.3.3.17.1 for program details, future improvements.</t>
  </si>
  <si>
    <t xml:space="preserve">Covered conductor maintenance </t>
  </si>
  <si>
    <t>Maintenance on covered conductors occurs as a part of PG&amp;E’s GO 165 program, including maintenance in Buffer Zones. PG&amp;E will continue to inspect and monitor covered conductor systems and enhance the requirements in the GO 165 program as needed.</t>
  </si>
  <si>
    <t xml:space="preserve">There is no separate, covered conductor maintenance program.  The inspection and monitoring of covered conductor is consistent with PG&amp;E’s GO165 program.  Accordingly, no enhancements have been made to this process in Q1 2021. </t>
  </si>
  <si>
    <t xml:space="preserve">Crossarm maintenance, repair, and replacement  </t>
  </si>
  <si>
    <t>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t>
  </si>
  <si>
    <t xml:space="preserve">PG&amp;E identifies failing crossarms primarily through GO 165 inspections and patrols. Through these inspection programs for Q1-2021, PG&amp;E identified and completed repairs or replacements of approximately 3,299 crossarms. </t>
  </si>
  <si>
    <t xml:space="preserve">Distribution pole replacement and reinforcement, including with composite poles  </t>
  </si>
  <si>
    <t>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t>
  </si>
  <si>
    <t xml:space="preserve">PG&amp;E continues work on poles identified for remediation by various inspection programs. Through these inspection programs, as of April 2021, PG&amp;E has replaced approximately 2,704 poles and reinforced 498 poles. </t>
  </si>
  <si>
    <t>Asset Management &amp; Inspections</t>
  </si>
  <si>
    <t xml:space="preserve">Other discretionary inspection of transmission electric lines and </t>
  </si>
  <si>
    <t>•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
• Corona Inspections: In 2020, Corona Inspections were performed during infrared inspections. In 2021, Corona Inspections will also be performed during infrared inspections.
• Conductor Measurement/Inspections: In 2021, an initial field pilot will be conducted. Cost is still under evaluation but will likely be less than $100,000.</t>
  </si>
  <si>
    <t xml:space="preserve">•	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
•	Corona inspections - For Q1, over 600 miles in HFTD have had corona inspections completed in conjunction with infrared inspections. Over 1,200 miles have been completed system-wide.
•	Conductor Measurement/Inspections - The first conductor measurement inspection is planned for Q2 2021, targeting an HFTD line in the East Bay. </t>
  </si>
  <si>
    <t xml:space="preserve">Patrol inspections of distribution electric lines and equipment  </t>
  </si>
  <si>
    <t>Number of distribution structures patrol inspections</t>
  </si>
  <si>
    <t>A) In 2021, PG&amp;E anticipates completing a total of 1.181 million units of inspection patrol in HFTD Tier 2 and other areas not subject to detailed inspection. 
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</si>
  <si>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A) This work is ongoing and is on track to complete the 1.181 million units by end of year.
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t>
  </si>
  <si>
    <t xml:space="preserve">Patrol inspections of transmission electric lines and equipment  </t>
  </si>
  <si>
    <t>AiLogID</t>
  </si>
  <si>
    <t>Number of transmission structures patrol inspections</t>
  </si>
  <si>
    <t>A) For 2021, PG&amp;E forecasts to complete a total of 191,000 units of patrol inspection in HFTD Tier 2 and other areas not subject to detailed inspections. 
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</si>
  <si>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A) PG&amp;E completed 19,738 Aerial Patrols of Transmission electric Lines by the end of Q1.  We are still on track to complete all forecasted 124,495 units by end of year.
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t>
  </si>
  <si>
    <t xml:space="preserve">Pole loading assessment program to determine safety factor  </t>
  </si>
  <si>
    <t>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
connectivity.</t>
  </si>
  <si>
    <t>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t>
  </si>
  <si>
    <t>Once the pilot for initiative 7.3.3.13 is complete, the Vendor scope of work projects them to make up the units missed in Q1 and complete as workload planned for the year.</t>
  </si>
  <si>
    <t xml:space="preserve">Quality assurance / quality control of inspections  </t>
  </si>
  <si>
    <t>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t>
  </si>
  <si>
    <t>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System Inspections fully started OH inspections in mid-March 2021 due to some delays in technology and late changes to the inspection checklists.  Accordingly, our first desktop QC results will be communicated and shared beginning in Q2 (mid/late April) 2021.</t>
  </si>
  <si>
    <t xml:space="preserve">Improvement of inspections </t>
  </si>
  <si>
    <t>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t>
  </si>
  <si>
    <t>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
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t>
  </si>
  <si>
    <t xml:space="preserve">Infrared inspections of distribution electric lines and equipment  </t>
  </si>
  <si>
    <t>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t>
  </si>
  <si>
    <t>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t>
  </si>
  <si>
    <t xml:space="preserve">Intrusive pole inspections  </t>
  </si>
  <si>
    <t>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t>
  </si>
  <si>
    <t xml:space="preserve">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t>
  </si>
  <si>
    <t xml:space="preserve">LiDAR inspections of distribution electric lines and equipment </t>
  </si>
  <si>
    <t>In 2021, evaluation of how to effectively integrate LiDAR data into existing operational tools will be conducted. Evaluation of the quality of LiDAR to provide detailed measurements for engineering purposes is being conducted that will support how viability this tool is for additional use cases.</t>
  </si>
  <si>
    <t>The LiDAR Asset team has designed and implemented initial data models and predictive models and has identified data sets for validating the line slap model. The team is currently meeting with different PG&amp;E teams to explore potential use cases.</t>
  </si>
  <si>
    <t xml:space="preserve">LiDAR inspections of transmission electric lines and equipment </t>
  </si>
  <si>
    <t>PG&amp;E will evaluate the further and/or programmatic use of LiDAR data, or additional LiDAR data collection, to supplement existing Transmission asset inspection programs and make any changes or adjustments required going forward.</t>
  </si>
  <si>
    <t xml:space="preserve">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t>
  </si>
  <si>
    <t>Completed</t>
  </si>
  <si>
    <t xml:space="preserve">Other discretionary inspection of distribution electric lines and equipment, beyond inspections mandated by rules and regulations  </t>
  </si>
  <si>
    <t>No incremental discretionary inspection activities beyond those described in Sections 7.3.4.1 and 7.3.4.4 are planned for electric distribution facilities in 2021.</t>
  </si>
  <si>
    <t>PG&amp;E continues to execute the distribution asset inspections described in other sections but has no additional, incremental discretionary inspection on distribution assets</t>
  </si>
  <si>
    <t>Vegetation Management &amp; Inspections</t>
  </si>
  <si>
    <t>Please refer to Section 7.3.5.3 Detailed inspections of vegetation around transmission electric lines and equipment.</t>
  </si>
  <si>
    <t>See Initiative 7.3.5.3</t>
  </si>
  <si>
    <t xml:space="preserve">Patrol inspections of vegetation around distribution electric lines and equipment </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</si>
  <si>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</si>
  <si>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See Initiative 7.3.5.2</t>
  </si>
  <si>
    <t xml:space="preserve">Patrol inspections of vegetation around transmission electric lines and equipment </t>
  </si>
  <si>
    <t># of circuit miles patrol inspected</t>
  </si>
  <si>
    <t>Please refer to Section 7.3.5.3 Detailed inspections of vegetation around transmission electric lines and equipment. There is no specific program to perform “patrols” around transmission lines unique from the inspections described in Section 7.3.5.3.</t>
  </si>
  <si>
    <t>The 2021 target has been revised to 17,880 from 18,220 due to the annual update to ETGIS data.
3,652 miles have been inspected at the end of Q1</t>
  </si>
  <si>
    <t xml:space="preserve">Quality assurance / quality control of vegetation inspections  </t>
  </si>
  <si>
    <t># of audits/reviews</t>
  </si>
  <si>
    <t>QA-76
QV-2,665</t>
  </si>
  <si>
    <t>QA-28
QV-720</t>
  </si>
  <si>
    <t>QA-12
QV-463</t>
  </si>
  <si>
    <t>For 2021, the Veg QA and QV teams will conduct approximately 2000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t>
  </si>
  <si>
    <t xml:space="preserve">The 2021 QV goal has been revised as 2,665 due to the VM QV team being fully staffed at the time the target was defined. The 2021 QA goal increased to 76 due mainly to a change in the way VM performs audits. In 2021, VM  audits bundles whereas in 2020, VM was auditing Senior Vegetation Program Managers (SVPM) areas.
For Q1, the Veg QA conducted approximately 12 audits/reviews and the  Veg QV conducted approximately 463 reviews. The Veg QV reviews broke down in the following way: Distribution-347, Transmission-36, Veg Control-80. Quality Management Veg QA have started to use Survey123 to report findings on audits/reviews. 
</t>
  </si>
  <si>
    <t>QA is behind on the 2021 Audit Plan due to lost time from a staff vacancy (employee taking another position) and a non-work-related injury. There is some time built in at the end of the year for these kinds of unexpected delays. The plan is to focus on the areas of highest fire risk during summer and fall, ensuring that every district has one such audit. We will include lower risk areas in the winter audits and push any remaining December 2021 audits back to January 2022 if necessary. Currently, however, the goal is to complete all audits on the schedule this year. QV will review and revise 2021 Plan to level set by May 14, 2021.</t>
  </si>
  <si>
    <t xml:space="preserve">Recruiting and training of vegetation management personnel  </t>
  </si>
  <si>
    <t>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t>
  </si>
  <si>
    <t xml:space="preserve">Digitization of the following course materials is in progress:
Closed Chain of Custody of herbicides BMP (CCC)
Utility Tree Risk Assessment BMP (UTRA)
Tree Risk Assessment BMP (TRA)
Integrated Vegetation Management (IVM)
Anzi 133 standard (Z133)
Pruning
Utility Pruning
Tree Inventories BMP
To Fell a Tree
Utility Specialist Guide
We anticipate the digitization to be completed by the end of Q2 2021. </t>
  </si>
  <si>
    <t xml:space="preserve">Remediation of at-risk species  </t>
  </si>
  <si>
    <t>EVM outage and ignition data study</t>
  </si>
  <si>
    <t>PG&amp;E will study post-EVM treatment outage and ignition data for opportunities to improve TAT effectiveness as part of our ongoing effort to improve our VM program. We anticipate that the results of this study will impact our VM practices beyond 2021.</t>
  </si>
  <si>
    <t>The vendor has been selected for the Targeted Tree Species study. Project kickoff for the study is scheduled for early May.</t>
  </si>
  <si>
    <t xml:space="preserve">Removal and remediation of trees with strike potential to electric lines and equipment  </t>
  </si>
  <si>
    <t>Removal and remediation of trees</t>
  </si>
  <si>
    <t>There is no annual target until inspections are 100% complete.</t>
  </si>
  <si>
    <t>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t>
  </si>
  <si>
    <t>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t>
  </si>
  <si>
    <t xml:space="preserve">Substation inspection </t>
  </si>
  <si>
    <t>Substation Inspections, Distribution</t>
  </si>
  <si>
    <t>A) Inspections of Tier 2, Tier 3 or Adjacent Distribution Substations
B) Inspections of Non-HFTD Distribution Substations</t>
  </si>
  <si>
    <t>A) 178
B) 263</t>
  </si>
  <si>
    <t>A) 118
B) 197</t>
  </si>
  <si>
    <t>A) 145
B) 211</t>
  </si>
  <si>
    <t>(A)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(B) For 2021, PG&amp;E will inspect 263 Electric Distribution Substations not within a Tier 2 or 3 HFTD for purposes of achieving defensible space and fuel reduction beyond Tier 2 and Tier 3 HFTD.</t>
  </si>
  <si>
    <t>The Distribution Substation locations target has been increased from 176 to 178, due to the sale or decommission of an asset. This increase reflects recent changes due to the realignment of the annual inspection plan.
A)PG&amp;E has completed 145 Defensible Space Inspections at Electric Distribution Substations within or adjacent to a Tier 2 or Tier 3 HFTD. 
B) 211 Defensible Space Inspections at Electric Distribution Substations NOT within a Tier 2 or Tier 3 HFTD are complete.</t>
  </si>
  <si>
    <t>Substation Inspections, Transmission</t>
  </si>
  <si>
    <t>A1) Inspections of Tier 2, Tier 3 or Adjacent Transmission Substations
A2) Inspections of  Hydro (Power-Gen) Substations
B) Inspections of Non-HFTD Transmission Substations</t>
  </si>
  <si>
    <t>A1) 71
A2) 62
B) 41</t>
  </si>
  <si>
    <t>A1) 42
A2) 47
B) 33</t>
  </si>
  <si>
    <t>A1) 52
A2) 45
B) 33</t>
  </si>
  <si>
    <t>(A) In 2021, the recurring cycle inspections of ET Substations and Hydro facilities within or adjacent to Tier 2 and Tier 3 HFTDs will continue.
(B) PG&amp;E will also inspect 41 ET Substations not within a Tier 2 or 3 HFTD to achieve defensible space and fuel reduction beyond Tier 2 and Tier 3 HFTD.</t>
  </si>
  <si>
    <t xml:space="preserve">A1) Revised Transmission Substation Locations Target has been increased from 56 to 71. This increase reflects recent changes due to the realignment of the annual inspection plan. 52 inspections were completed in Q1, surpassing the Q1 target of 42.
A2) 45 of 62 Power Generation (Hydro) facilities defensible space inspections were completed in Q1, missing the Q1 target of 47.
B) 33 Defensible Space Inspections were completed at Electric Transmission Substations NOT within a Tier 2 or Tier 3 HFTD are complete.            </t>
  </si>
  <si>
    <t xml:space="preserve">Substation vegetation management  </t>
  </si>
  <si>
    <t>Substation Vegetation Management, Distribution</t>
  </si>
  <si>
    <t>A) Complete Maintenance Operations on 1/3 of all Tier 2, Tier 3 or Adjacent Substations
B) Execute all planned Pre-Emergent Herbicide Applications</t>
  </si>
  <si>
    <t>A) 178
B) 44</t>
  </si>
  <si>
    <t>A) 52
B) 44</t>
  </si>
  <si>
    <t>A) 35
B) 44</t>
  </si>
  <si>
    <t>A) In 2021, all 176 Electric Distribution Substations will receive maintenance operations, and additional CAL FIRE recommended tree, brush and debris compliance work will be prioritized based on the highest risk in (Tier 3) to lowest in (Tier 2) HFTD areas.
B) In 2021, PG&amp;E will improve the defensible space program with herbicide treatment plans within defensible space zones for improved long-term control and abatement of noxious weeds and reoccurring/regenerating brush species, where permitted.</t>
  </si>
  <si>
    <t>A) Revised Distribution Substation Locations Target has been increased from 176 to 178. This increase reflects recent changes due to the realignment of the annual inspection plan.
A) 35 Defensible Space Maintenance Operations at Electric Distribution Substations within or adjacent to a Tier 2 or Tier 3 HFTD were completed in Q1, missing the Q1 target of 52.  
B) 44 Electric Distribution Substations in or adjacent to a Tier 2 or Tier 3 HFTD  were treated with pre-emergent herbicide where permitted.</t>
  </si>
  <si>
    <t>Substation Vegetation Management, Transmission</t>
  </si>
  <si>
    <t>Complete all priority A and B tags opened for maintenance operations on; 
A) ET Substations
B) Hydro facilities, in Tier 3 and Tier 2 areas</t>
  </si>
  <si>
    <t>A1) 71
A2) 62
B) 9</t>
  </si>
  <si>
    <t>A1) 5
A2) 2
B) 9</t>
  </si>
  <si>
    <t>A1) 6
A2) 2
B) 9</t>
  </si>
  <si>
    <t>A) In 2021, all 46 ET Substations and 63 Hydro facilities will receive maintenance operations while additional CAL FIRE recommended tree, brush and debris compliance work will be prioritized from highest (Tier 3) to lowest (Tier 2) HFTD area.
B) In 2021, PG&amp;E will improve the defensible space program with herbicide treatment plans within defensible space zones for improved long-term control and abatement of noxious weeds and reoccurring/regenerating brush species, where permitted.</t>
  </si>
  <si>
    <t xml:space="preserve">
A1) Revised Transmission Substation Locations Target has been increased from 56 to 71. This increase reflects recent changes due to the realignment of the annual inspection plan. 6 Defensible Space Maintenance Operations at Electric Transmission Substations were completed in Q1.
A2) 2 of 62 Power Generation (Hydro) facilities within or adjacent to a Tier 2 or Tier 3 HFTD have received defensible space maintenance work in Q1. The remainder of the maintenance work at these 2 Hydro facilities is in progress. 
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
For each of these efforts, there is typically a slow start in Q1 to fully set up the processes to enable implementation. We expect that the work pace should significantly increase in Q2.</t>
  </si>
  <si>
    <t xml:space="preserve">Vegetation inventory system </t>
  </si>
  <si>
    <t>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t>
  </si>
  <si>
    <t>The high level initial requirements have been collected and defined. Vendors have been chosen for the proof of concept phase. The Year 1 scope has been defined and approved. Initial IT and business resources have been identified/sourced.</t>
  </si>
  <si>
    <t xml:space="preserve">Detailed inspections of vegetation around distribution electric lines and equipment </t>
  </si>
  <si>
    <t>VMiLogID</t>
  </si>
  <si>
    <t>PG&amp;E plans to increase staff for general oversight and WV, as well as improvements to the QV process described in Section 7.3.5.13 (QA/Quality Control (QC) of Inspections).</t>
  </si>
  <si>
    <t xml:space="preserve">VM has hired over 100 inspectors to support Work Verification as part of the Routine VM program. Please see additional improvements in section 7.3.5.13 related to QA/QC updates. </t>
  </si>
  <si>
    <t xml:space="preserve">Vegetation management to achieve clearances around electric lines and equipment  </t>
  </si>
  <si>
    <t>VM to achieve clearances around electric lines and equipment is conducted as part of the routine and EVM programs as described in Section 7.3.5.2 for the primary distribution efforts related to “achieving clearances” and Section 7.3.5.3 for transmission efforts on that front.</t>
  </si>
  <si>
    <t>See Initiative 7.3.5.2 and 7.3.5.3</t>
  </si>
  <si>
    <t xml:space="preserve">Emergency response vegetation management due to red flag warning or other urgent conditions   </t>
  </si>
  <si>
    <t>PG&amp;E has no current plans for improvements to this initiative. However, PG&amp;E will continue to evaluate the process annually by reviewing the execution of the work.</t>
  </si>
  <si>
    <t>There are no updates for Q1 as this initiative is reactive to red flag warning days so there are no targets or measures in advance of these events.</t>
  </si>
  <si>
    <t xml:space="preserve">Fuel management and reduction of “slash” from vegetation management activities </t>
  </si>
  <si>
    <t xml:space="preserve">Fire-retardant chemicals review </t>
  </si>
  <si>
    <t>PG&amp;E is evaluating the use of fire-retardant products to reduce risk of ignition from utility infrastructure. PG&amp;E intends to conduct a review of commercially available fire-retardant products. This review will consist of the following:
• Product toxicological and environmental analysis
• Efficacy analysis
• Environmental planning and permitting initial assessment
• Scope of use including asset protection and proactive application
PG&amp;E’s review of fire-retardant chemicals will take place ahead of the 2021 wildfire season.</t>
  </si>
  <si>
    <t xml:space="preserve">The review of commercially available fire retardants will be completed by June 30, 2021. After the review is completed, VM Leadership will review the results for further consideration of using fire-retardants in the field. </t>
  </si>
  <si>
    <t xml:space="preserve">VM Improvement of inspections </t>
  </si>
  <si>
    <t>Identifying and mitigating hazards related to vegetation is an effort that requires a series of different protocols to properly manage.
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t>
  </si>
  <si>
    <t xml:space="preserve">VM has hired an additional 100 inspectors in Q1. Additionally, VM has launched the “Core App” which allows inspectors to access digital copies of procedural documentation while in the field. </t>
  </si>
  <si>
    <t xml:space="preserve">LiDAR inspections of vegetation around distribution electric lines and equipment </t>
  </si>
  <si>
    <t>In 2021, PG&amp;E will expand the pilot use of ground-based LiDAR for QC of 4 ft. radial clearances in Routine VM for a portion of our Routine VM program dependent on time of roll-out and resource availability. LiDAR is not used to perform EVM inspections at this time.</t>
  </si>
  <si>
    <t>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t>
  </si>
  <si>
    <t># of circuit miles inspected with LiDAR</t>
  </si>
  <si>
    <t>LiDAR - Approximately 18,200 miles (target 100%), LiDAR midcycle (HFTD Tier 2 and Tier 3) -  approximately 5,662 miles</t>
  </si>
  <si>
    <t>LiDAR - 16,198 miles (89%), LiDAR midcycle - 0% complete</t>
  </si>
  <si>
    <t>LiDAR mid-Cycle Transmission inspections 80% - 100% completed in Tier 2 and Tier 3 HFTD areas</t>
  </si>
  <si>
    <t>The 2021 target has been revised to 17,880 from 18,820 due to the annual update to ETGIS data.
89% of target miles are complete. Mid-cycle patrols have not started.</t>
  </si>
  <si>
    <t xml:space="preserve">Other discretionary inspections of vegetation around distribution electric lines and equipment </t>
  </si>
  <si>
    <t>To improve upon CEMA inspections, PG&amp;E will begin updating our contracts with the intent of diversifying the pre-inspector vendors we use, continue to assess areas appropriate for aerial patrols, and evaluate the frequency of patrols in Wildland Urban Interface and non-HFTD areas.</t>
  </si>
  <si>
    <t>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t>
  </si>
  <si>
    <t>Grid Operations &amp; Operating Protocols</t>
  </si>
  <si>
    <t xml:space="preserve">Automatic recloser operations  </t>
  </si>
  <si>
    <t>All TripSavers serving Tier 2 and Tier 3 HFTD areas had the reclosing functionality permanently disabled prior to the 2020 fire season. There are no future actions associated with TripSavers.</t>
  </si>
  <si>
    <t>PG&amp;E Utility Procedure TD-1464P-01 establishes precautions for wildfire risks associated with recloser protection functions. This procedure will continue to be followed for 2021.</t>
  </si>
  <si>
    <t xml:space="preserve">Crew-accompanying ignition prevention and suppression resources and services </t>
  </si>
  <si>
    <t>The SIPT continues to develop internal practices and procedures necessary to support program needs. When required, SIPT will utilize various data points to aid in work prioritization. Factors include, but are not limited to, meteorological forecasts, location, and geography.</t>
  </si>
  <si>
    <t xml:space="preserve">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t>
  </si>
  <si>
    <t>in Progress</t>
  </si>
  <si>
    <t xml:space="preserve">Personnel work procedures and training in conditions of elevated fire risk  </t>
  </si>
  <si>
    <t>In 2021, PG&amp;E will finalize learnings from the quality control program pilot and begin to adjust the program as findings require. PG&amp;E will then implement the quality control program to assess contractor fire prevention and mitigation readiness.</t>
  </si>
  <si>
    <r>
      <t xml:space="preserve">In Q1, we held meetings to review the 2020 quality control program pilot.  Key learnings include the following:  
</t>
    </r>
    <r>
      <rPr>
        <sz val="9"/>
        <rFont val="Calibri"/>
        <family val="2"/>
      </rPr>
      <t xml:space="preserve">  · </t>
    </r>
    <r>
      <rPr>
        <sz val="9"/>
        <rFont val="Calibri"/>
        <family val="2"/>
        <scheme val="minor"/>
      </rPr>
      <t xml:space="preserve">The SIPT program is well suited to perform TD-1464S reviews;
  · An automated system of recording inspections is needed;
  · The process to identify crew sites needs to improve; and 
  · There are opportunities to educate crews on the TD-1464S requirements.  These requirements include the fire mitigation expectations that employees must follow.
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t>
    </r>
  </si>
  <si>
    <t xml:space="preserve">Protocols for PSPS re-energization </t>
  </si>
  <si>
    <t>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t>
  </si>
  <si>
    <t>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t>
  </si>
  <si>
    <t xml:space="preserve">PSPS events and mitigation of PSPS impacts  </t>
  </si>
  <si>
    <t>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t>
  </si>
  <si>
    <r>
      <t>In Q1 2021, we received</t>
    </r>
    <r>
      <rPr>
        <b/>
        <sz val="9"/>
        <rFont val="Calibri"/>
        <family val="2"/>
        <scheme val="minor"/>
      </rPr>
      <t xml:space="preserve"> </t>
    </r>
    <r>
      <rPr>
        <sz val="9"/>
        <rFont val="Calibri"/>
        <family val="2"/>
        <scheme val="minor"/>
      </rPr>
      <t xml:space="preserve">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t>
    </r>
  </si>
  <si>
    <t xml:space="preserve">Stationed and on-call ignition prevention and suppression resources and services </t>
  </si>
  <si>
    <t>The SIPT Program will review internal practices and procedures to inform modifications to targeted staffing levels and associated equipment needs in order to support on-call and standby as needed.</t>
  </si>
  <si>
    <t xml:space="preserve">PG&amp;E’s in-house SIPT supports ignition prevention and suppression activities. On-call and standby work has not been required in Q1 in response wildfire risk or emergencies. </t>
  </si>
  <si>
    <t>Aviation Support</t>
  </si>
  <si>
    <t>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t>
  </si>
  <si>
    <t>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t>
  </si>
  <si>
    <t>Emergency Planning &amp; Preparedness</t>
  </si>
  <si>
    <t xml:space="preserve">Adequate and trained workforce for service restoration </t>
  </si>
  <si>
    <t>I.01 - Staffing to Support Service Restoration</t>
  </si>
  <si>
    <t>Hire staffing level of approximately 40 Linemen and 100 Apprentices.</t>
  </si>
  <si>
    <t>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t>
  </si>
  <si>
    <t xml:space="preserve">Documentation and disclosure of wildfire-related data and algorithms </t>
  </si>
  <si>
    <t>We continue to evaluate our processes for refinement and improvements. Please see Section 7.3.7.1 for more information on our approach to storing data and the anticipated improvements from new programs that will help in cataloguing and providing data to all external parties.</t>
  </si>
  <si>
    <t>PG&amp;E has worked to integrate our workflows for GIS Data, Tabular WSD/WMP Data, and our Data Request Unit into our new Foundry system which we expect will improve our effectiveness and improvements to our data storage and management systems. 
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t>
  </si>
  <si>
    <t xml:space="preserve">Tracking and analysis of near miss data </t>
  </si>
  <si>
    <t>PG&amp;E suggests that a technical working group be created for all utilities, stakeholders, and the WSD to outline a consistent approach to risk event data gathering and to create a well-defined metric supported by all parties.</t>
  </si>
  <si>
    <t xml:space="preserve">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t>
  </si>
  <si>
    <t>Resource Allocation Methodology</t>
  </si>
  <si>
    <t xml:space="preserve">Allocation methodology development and application </t>
  </si>
  <si>
    <t xml:space="preserve">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t>
  </si>
  <si>
    <t>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t>
  </si>
  <si>
    <t xml:space="preserve">Risk reduction scenario development and analysis </t>
  </si>
  <si>
    <t xml:space="preserve">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is described in more detail in Section 4.5.1 of the 2021 WMP. </t>
  </si>
  <si>
    <t>PG&amp;E continues to further advance the 2022 Wildfire Distribution Risk Model. During Q1 2021, additional data on electric equipment, such as poles, has been included. There is currently a conductor model, a vegetation model, and a pole model in the first draft version.</t>
  </si>
  <si>
    <t>Risk spend efficiency analysis</t>
  </si>
  <si>
    <t>RSE calculations are continually being refined by better data for effectiveness and scope calculations, coupled with better input from the SME as the use of data for RSE calculations is better understood with time.</t>
  </si>
  <si>
    <t>In Q1 of 2021, RSE calculations were refined with 2020 numbers to capture another year of data.   We have also undertaken the capture of the asset counts on the system to refine the effectiveness of control programs, in order to calculate the replacement rate of assets relative to the asset count and asset failures on the system.</t>
  </si>
  <si>
    <t xml:space="preserve">Community engagement </t>
  </si>
  <si>
    <t>J.02 - Community Engagement</t>
  </si>
  <si>
    <t>Engage community stakeholders through offering: Wildfire Safety Working Sessions, workshops that review PG&amp;E’s PSPS Policies and Procedures document, listening sessions, and Energy and Communications Providers Coordination Group meetings.</t>
  </si>
  <si>
    <t>PG&amp;E completed five Regional Working Groups in March 2021. PG&amp;E is currently scheduling Wildfire Safety Working Sessions for counties to take place from April 15th thru May 31st. Invites will begin going out the week of March 29th</t>
  </si>
  <si>
    <t xml:space="preserve">Customer support in emergencies </t>
  </si>
  <si>
    <t>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t>
  </si>
  <si>
    <t xml:space="preserve">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t>
  </si>
  <si>
    <t xml:space="preserve">Disaster and emergency preparedness plan </t>
  </si>
  <si>
    <t>We will further integrate circuit patrol and resource data to update the FORCE tool to optimize the development of a resource plan and deployment of electric asset damage assessors. During the years 2021 and 2022, we will develop plan metrics and guidance.</t>
  </si>
  <si>
    <t>Integration of circuit patrol data into the FORCE Tool is progressing on schedule. As this tool progresses, additional data and capabilities will be added to the CERP.</t>
  </si>
  <si>
    <t>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t>
  </si>
  <si>
    <t>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t>
  </si>
  <si>
    <t xml:space="preserve">Preparedness and planning for service restoration </t>
  </si>
  <si>
    <t>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
• PG&amp;E Standards and Trainings 
• PG&amp;E PSPS Field Exercises
• PG&amp;E PSPS Aircraft
• PG&amp;E Distribution Circuit Segmenting Updates</t>
  </si>
  <si>
    <t>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t>
  </si>
  <si>
    <t xml:space="preserve">Protocols in place to learn from wildfire events </t>
  </si>
  <si>
    <t>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t>
  </si>
  <si>
    <t>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t>
  </si>
  <si>
    <t>Mutual Assistance Support</t>
  </si>
  <si>
    <t xml:space="preserve">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
</t>
  </si>
  <si>
    <t>PG&amp;E has participated in several meetings with members of our mutual assistance agreements as part of the scheduled biannual meetings held to align utilities to update processes and member business. Work will begin this quarter to develop the regional profiles.</t>
  </si>
  <si>
    <t>A.04 - Risk Mapping Improvements (Transmission)</t>
  </si>
  <si>
    <t>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t>
  </si>
  <si>
    <t xml:space="preserve">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t>
  </si>
  <si>
    <t xml:space="preserve">Ignition probability mapping showing the probability of ignition along the electric lines and equipment  </t>
  </si>
  <si>
    <t>A.03 - Re-Train Vegetation and Equipment Probability of Ignition Models</t>
  </si>
  <si>
    <t>PG&amp;E’s Vegetation Probability of Ignition and Equipment Probability of Ignition Models will see more improvements with another year of data (2020) incorporated. 
Plans for 2021 also include development of new transmission models to support the 2022 Wildfire Distribution Risk Model and 2022 Wildfire Transmission Risk Model, are described in Section 4.5.1.</t>
  </si>
  <si>
    <t>Preliminary 2020 ignition data has been compiled and provided to the Risk and Data Analytics team.  Previously excluded ignitions for 2017,2018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Please see the update for Section 7.3.1.1/7.3.1.4, which provides an update on Distribution Risk Mapping Improvements, and Section 7.3.1.1/4.5.1 for updates on the 2022 Wildfire Transmission Risk Model.</t>
  </si>
  <si>
    <t xml:space="preserve">Initiative mapping and estimation of wildfire and PSPS risk-reduction impact </t>
  </si>
  <si>
    <t>A.05 - Risk Mapping Improvements (Distribution)</t>
  </si>
  <si>
    <t>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t>
  </si>
  <si>
    <t xml:space="preserve">Ability to compare wildfire risks for different risk drivers: 
•	Compositive model framework and configuration was completed. 
•	Development of 2022 System Hardening, EVM, and POLE Models - Alpha version is complete and being reviewed for refinements 
Ability to measure the risk reduction of specific mitigations: 
•	A framework to measure mitigation effectiveness was completed
Add wildfire risk values for distribution line locations beyond the HFTD and High Fire Risk Areas (HFRA) areas to include all of PG&amp;E’s distribution lines: 
•	Technosylva provided PG&amp;E consequence data that covers the entire PG&amp;E grid, however, it was behind schedule which may impact future milestones. 
For Q2, we plan on submitting the 2022 System Hardening, EVM, and POLE Models - Alpha version review and approval by the WRGSC. </t>
  </si>
  <si>
    <t xml:space="preserve">Match drop simulations showing the potential wildfire consequence of ignitions that occur along the electric lines and equipment  </t>
  </si>
  <si>
    <t>A.01 - Match drop simulations (24 additional hours of forecast data)</t>
  </si>
  <si>
    <t>Enhance the wildfire spread project in 2021 by expanding the forecast horizon from three to four days.</t>
  </si>
  <si>
    <t xml:space="preserve">This is contingent on expanding the weather forecast and the dead fuel moisture out 24 hours. Both of these projects have been completed. The next steps are to deliver the expanded forecasts to Technosylva.  We are on track to deliver before September 1, 2021. </t>
  </si>
  <si>
    <t>A.02 - Match drop simulations (update fuel model layers)</t>
  </si>
  <si>
    <t>Update the fuel model layers on annual basis (Technosylva). In 2021, PG&amp;E will work with Technosylva to update the fuel model layers on an annual basis. This includes modeling new vegetation growth in recently burned areas as well as accounting for recent fire disturbances.</t>
  </si>
  <si>
    <t xml:space="preserve">There are no Q1 updates for this initiative because no large fire disturbances have occurred since the last update. However, we are on track to deliver this target before December 31, 2021. </t>
  </si>
  <si>
    <t>Weather-driven risk map and modelling based on various relevant weather scenario</t>
  </si>
  <si>
    <t>A.06 - Model PSPS customer impacts at circuit level</t>
  </si>
  <si>
    <t>Develop a more granular, circuit level model, to assess PSPS customer impacts.
PG&amp;E will continue to leverage our current weather driven risk maps and modeling data to inform wildfire mitigation activities.</t>
  </si>
  <si>
    <t>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t>
  </si>
  <si>
    <t xml:space="preserve">Community outreach, public awareness, and communications efforts </t>
  </si>
  <si>
    <t>In 2021, PG&amp;E plans to continue our territory-wide awareness campaigns established and implemented in 2020, with a focus on customers and stakeholders who have been repeatedly impacted by PSPS events given the significant customer impacts associated with PSPS.</t>
  </si>
  <si>
    <t xml:space="preserve">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
In Q1 2021, PG&amp;E also completed five Regional Working Groups with various stakeholders as required by the CPUC Decisions that created the Regional Working Groups. PG&amp;E also completed another 15 PSPS Listening Sessions in January. </t>
  </si>
  <si>
    <t>J.01 - Community Based Organizations (CBOs) Coordination</t>
  </si>
  <si>
    <t>Partner with CBOs in targeted communities to increase their capacity to serve AFN communities, such as medically sensitive customers, low-income, limited- English speaking and tribal customers.</t>
  </si>
  <si>
    <t>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t>
  </si>
  <si>
    <t>J.03 - Customer and Community Outreach</t>
  </si>
  <si>
    <t>Continue to enhance communications and engagement efforts with a focus on wildfire safety and preparedness for PSPS events - including Webinars/Community Meetings, Direct-to-Customer Outreach, developing and delivering informational video resources.</t>
  </si>
  <si>
    <t>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t>
  </si>
  <si>
    <t>B.01 - Numerical Weather Prediction</t>
  </si>
  <si>
    <t>PG&amp;E will make enhancements to numerical weather prediction program. These enhancements include the following:
• Expand the historical weather climatology at 2 x 2 km resolution to back-fill all of 2020. 
• Explore a methodology to back-fill the climatological data each quarter moving forward.
• Evaluate extending the deterministic forecast to provide another 24 hours of forecast data (from 105 hours currently to 129 hours).
• Evaluate if the POMMS-EPS ensemble mean is more or less accurate than the deterministic POMMS model.</t>
  </si>
  <si>
    <t xml:space="preserve">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t>
  </si>
  <si>
    <t>B.02 - Enhancements to Fuel Moisture Sampling and Modeling efforts</t>
  </si>
  <si>
    <t xml:space="preserve">In 2021, PG&amp;E plans to achieve the following to enhance our Fuel Moisture Sampling and Modeling efforts: Expand the historical Dead Fuel Moisture (DFM) and Live Fuel Moisture (LFM) climatology at 2 x 2 km resolution to back-fill all of 2020. </t>
  </si>
  <si>
    <t xml:space="preserve">Atmospheric Data Solutions completed the DFM and LFM climatology through 2020 in early February 2021.  
</t>
  </si>
  <si>
    <t>B.03 - Enhancements to Fuel Moisture Forecasting</t>
  </si>
  <si>
    <t>Evaluate extending the deterministic DFM and LFM forecast to provide another 24 hours of forecast data.</t>
  </si>
  <si>
    <t xml:space="preserve">Atmospheric Data Solutions completed the DFM and LFM 24 hour forecast extension in early February 2021.  </t>
  </si>
  <si>
    <r>
      <t>In 2021, PG&amp;E plans to achieve the following to enhance our Fuel Moisture Sampling and Modeling efforts:</t>
    </r>
    <r>
      <rPr>
        <sz val="9"/>
        <color rgb="FFFF0000"/>
        <rFont val="Calibri"/>
        <family val="2"/>
        <scheme val="minor"/>
      </rPr>
      <t xml:space="preserve">
</t>
    </r>
    <r>
      <rPr>
        <sz val="9"/>
        <rFont val="Calibri"/>
        <family val="2"/>
        <scheme val="minor"/>
      </rPr>
      <t>• Continue the LFM sampling program in 2021 by continuing to measure LFM at 30 locations across PG&amp;E’s territory to bolster situational awareness and build historical datasets for model calibration.
• Evaluate sampling DFM as observations of DFM 100hr and DFM 1000hr fuels are currently sparse.</t>
    </r>
  </si>
  <si>
    <t xml:space="preserve">PG&amp;E is actively sampling live fuels at 30 locations monthly.  In addition, PG&amp;E has acquired some experimental tools in order to access if DFM100 and DFM1000 can also be sampled using moisture probes. </t>
  </si>
  <si>
    <t>B.04 - Enhancements to Weather Station Project (Installations and Optimization)</t>
  </si>
  <si>
    <t># of weather stations installed or optimized</t>
  </si>
  <si>
    <t>We will install or optimize the location of 300 weather stations throughout PG&amp;E’s territory. We will also continue to work with local, state and federal stakeholders to optimize PG&amp;E’s weather station network for external uses.</t>
  </si>
  <si>
    <t>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t>
  </si>
  <si>
    <t>B.05 - Enhancements to Weather Station Project (Wind Gust Model)</t>
  </si>
  <si>
    <t>Develop a weather-station specific wind gust model based on machine-learning or statistical techniques.</t>
  </si>
  <si>
    <t xml:space="preserve">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t>
  </si>
  <si>
    <t>B.16 - HD Cameras</t>
  </si>
  <si>
    <t># of HD Cameras Installed</t>
  </si>
  <si>
    <t>PG&amp;E will install an additional 135 cameras by December 31, 2021, bringing the total number of operational cameras from 333 to 468. The additional wildfire cameras will be installed with viewsheds facing toward Tier 2 &amp; Tier 3 HFTD areas.</t>
  </si>
  <si>
    <t>By March 2021, we have installed 23 HD cameras. This surpasses the quarterly target by 10.  Therefore, this commitment remains “On Track” for completion in 2021.  Note that permitting, environmental, and land dependencies may introduce potential risk to the plan in the future months.</t>
  </si>
  <si>
    <t>B.06 - Medium- to Seasonal-Range Diablo Wind Forecasting</t>
  </si>
  <si>
    <t>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t>
  </si>
  <si>
    <t xml:space="preserve">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t>
  </si>
  <si>
    <t>B.07 - Information Sharing</t>
  </si>
  <si>
    <t>In 2021, PG&amp;E plans to adjust the public 7-day forecast to provide more granularity and clarity around the potential for a PSPS event possibly by county. This forecast is aimed at providing as much lead time as possible for the public to prepare for a possible PSPS event.</t>
  </si>
  <si>
    <t xml:space="preserve">We are on track for completion of a county-based, 7-day PSPS forecast by June 1, 2021.   A forecast template has been created, reviewed and directionally approved. We are also  working to improve customer awareness and communication in regards to the public-facing PSPS website.  </t>
  </si>
  <si>
    <t>B.08 - SmartMeters™ - Partial Voltage Detection</t>
  </si>
  <si>
    <t>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t>
  </si>
  <si>
    <t>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t>
  </si>
  <si>
    <t>B.09 - Sensor IQ Pilot Deployment</t>
  </si>
  <si>
    <t># of Deployments of SIQ tech to SmartMeters in T2/T3 HFTDs</t>
  </si>
  <si>
    <t xml:space="preserve">PG&amp;E intends to deploy Sensor IQ (SIQ) functionality on all planned SmartMeters™ (500,000) by December 31, 2021. </t>
  </si>
  <si>
    <t>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t>
  </si>
  <si>
    <t>B.10 - Distribution Arcing Fault Signature Library</t>
  </si>
  <si>
    <t>Complete a 6-month minimum analytic stage capturing all events on the installed circuit (Half Moon Bay 1103) to inform the Distribution Arcing Fault Signature Library project.</t>
  </si>
  <si>
    <t xml:space="preserve">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t>
  </si>
  <si>
    <t xml:space="preserve">Forecast of a fire risk index, fire potential index, or similar  </t>
  </si>
  <si>
    <t>B.11 - Enhancements to Fire Potential Index (FPI) Model</t>
  </si>
  <si>
    <t>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t>
  </si>
  <si>
    <t xml:space="preserve">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t>
  </si>
  <si>
    <t xml:space="preserve">Personnel monitoring areas of electric lines and equipment in elevated fire risk conditions  </t>
  </si>
  <si>
    <t>B.12 - Safety and Infrastructure Protection Team (SIPT) Staffing</t>
  </si>
  <si>
    <t>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t>
  </si>
  <si>
    <t>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t>
  </si>
  <si>
    <t xml:space="preserve">Weather forecasting and estimating impacts on electric lines and equipment  </t>
  </si>
  <si>
    <t>B.13 - Enhancements to Outage Producing Wind (OPW) Model</t>
  </si>
  <si>
    <t xml:space="preserve">In 2021, PG&amp;E plans to recalibrate the OPW Model using the 2 km climatology that will be extended to capture all events in 2020, including sustained and momentary outages, as well as damages found in PSPS events of 2020. </t>
  </si>
  <si>
    <t xml:space="preserve">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t>
  </si>
  <si>
    <t>B.14 - Wildfire Safety Operations Center (WSOC) - Procedure Update</t>
  </si>
  <si>
    <t>Update WSOC Procedural Documentation to include expansion of WSOC into the All Hazards Center ("Center").</t>
  </si>
  <si>
    <t>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t>
  </si>
  <si>
    <t>B.15 - Wildfire Safety Operations Center (WSOC) - Expand Active Incidents Visibility</t>
  </si>
  <si>
    <t>In 2021, PG&amp;E plans to expand the current Active Incidents Dashboard for additional stability, incorporate new data streams, and expand the number of viewers.</t>
  </si>
  <si>
    <t>The key milestones and schedule have been finalized for this initiative.  We are on track for deployment in a test environment in April.</t>
  </si>
  <si>
    <t>C.03 - Generation for PSPS Mitigation (Substation Distribution Microgrids)</t>
  </si>
  <si>
    <t># of additional Distribution Temporary Microgrids (PIH) operationally ready to receive temporary generation</t>
  </si>
  <si>
    <t>Prepare at least 8 substations to receive temporary generation for 2021 PSPS mitigation. In addition, PG&amp;E plans to pursue at least one clean substation pilot leveraging diesel-alternative technologies.</t>
  </si>
  <si>
    <t>Temporary generation procurement is now complete with execution of the CWAs on March 31, 2021.  A Tier 2 Advice Letter was filed on March 5, 2021.  Delay in approval of the Tier 2 Advice Letter and procurement of additional MW may delay the 8/1 deployment date of 8 substation locations.</t>
  </si>
  <si>
    <t>C.04 - Emergency Back-up Generation – PG&amp;E Service Centers &amp; Materials Distribution Centers</t>
  </si>
  <si>
    <t xml:space="preserve"># of locations equipped to receive permanent or temporary generation  (Operational) </t>
  </si>
  <si>
    <t>By the end of 2021, at least 23 PG&amp;E Service Centers &amp; Materials
Distribution Centers will be equipped to receive permanent or temporary generation.</t>
  </si>
  <si>
    <t>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t>
  </si>
  <si>
    <t xml:space="preserve">Cooperation and best practice sharing with agencies outside CA </t>
  </si>
  <si>
    <t>PG&amp;E will continue building the International Wildfire Risk Mitigation Consortium (IWRMC) by supporting the inclusion of additional industry players in an effort to identify additional wildfire mitigation solutions.</t>
  </si>
  <si>
    <t xml:space="preserve">PG&amp;E has continued to participate in, and partner with, the IWRMC in a leadership role and through meetings, conferences, and information sharing that occurred in Q1 to identify and share wildfire mitigation practices.  </t>
  </si>
  <si>
    <t xml:space="preserve">Updates to grid topology to minimize risk of ignition in HFTDs  </t>
  </si>
  <si>
    <t>C.13 - System Hardening (Distribution)</t>
  </si>
  <si>
    <t># of line miles hardened in Tier 2, Tier 3 HFTD or fire Rebuild areas</t>
  </si>
  <si>
    <t>PG&amp;E plans to system harden 180 highest risk miles. As of late January, PG&amp;E is moving aggressively to design and execute the 2021 plan as 60 percent of the planned work is still in first project phase (scoping).</t>
  </si>
  <si>
    <t>During Q1, 25.5 miles were constructed against the 20 mile target. 40.0 miles are in construction. 9.3 miles are ready for construction. 22.3 miles are in dependency. 95.9 miles are being estimated. 60.5 miles are in unscheduled estimating (scoped). 
All upstream stakeholders (Asset Management, Estimating and Design, Dependency, Project Management) have committed to re-fill the project pipeline to ensure ready projects for Construction in Q3 and beyond.  Therefore, this commitment is on track.</t>
  </si>
  <si>
    <t>C.15 - System Hardening - Transmission Conductor</t>
  </si>
  <si>
    <t># of transmission line conductor miles hardened</t>
  </si>
  <si>
    <t>In 2021, PG&amp;E plans to replace or remove approximately 92 miles of conductor on lines traversing HFTD, including associated asset hardware.</t>
  </si>
  <si>
    <t xml:space="preserve">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t>
  </si>
  <si>
    <t>C.12 - Surge Arrester Replacements</t>
  </si>
  <si>
    <t># of Non-Exempt Surge Arresters replaced (in Tier 2 and Tier 3 HFTD through 2021)</t>
  </si>
  <si>
    <t>In 2021, PG&amp;E plans to replace at least 15,000 of the remaining 21,400 Tier 2 and Tier 3 non-exempt surge arresters.</t>
  </si>
  <si>
    <t xml:space="preserve">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t>
  </si>
  <si>
    <t>C.10 - Rapid Earth Fault Current Limiter (REFCL) Pilot</t>
  </si>
  <si>
    <t>PG&amp;E plans to have the final results from this pilot project by September 2021 to inform the long term REFCL strategy.</t>
  </si>
  <si>
    <t>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t>
  </si>
  <si>
    <t>Generation Enablement and Deployment</t>
  </si>
  <si>
    <t>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t>
  </si>
  <si>
    <t>In January, PG&amp;E issued a Request for Proposals (RFP) for temporary generation to support 2021 PSPS mitigation. To expand the pool of contractors and technologies, PG&amp;E did the following:
o Made the RFP open to all temporary generation technology types
o Broadened the definition of temporary generation to include both mobile and staged generation to allow technologies with limited mobility to participate
o Released the RFP 2 months earlier than the previous year to allow more time for vendors to source, deliver, and deploy generation 
o Invited over 40 new vendors to participate, beyond those with existing Master Service Agreements (MSA’s) 
PG&amp;E is also exploring the operational viability and potential funding sources for diesel-alternative technology pilots at select distribution microgrid sites for 2021.</t>
  </si>
  <si>
    <t>C.14 - Butte County Rebuild</t>
  </si>
  <si>
    <t># of miles hardened via undergrounding within Butte county</t>
  </si>
  <si>
    <t>In 2021, the Butte County Rebuild Program target is to underground 23 miles (including both HFTD and non-HFTD areas).</t>
  </si>
  <si>
    <t>We completed 6.3 miles of rebuilding in March 2021 and 7.8 miles total in Q1. This surpassed the Q1 Target of 3 miles.</t>
  </si>
  <si>
    <t xml:space="preserve">Expulsion fuse replacement  </t>
  </si>
  <si>
    <t>C.11 - Expulsion Fuse Replacement (non-exempt equipment)</t>
  </si>
  <si>
    <t># of Expulsion Non-Exempt Fuses replaced in Tier 2 and Tier 3 HFTD</t>
  </si>
  <si>
    <t>PG&amp;E forecasts replacing approximately 1,200 fuses/cutouts, and other non-exempt equipment identified on poles in Tier 2 and Tier 3 HFTD areas.</t>
  </si>
  <si>
    <t>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t>
  </si>
  <si>
    <t xml:space="preserve">Grid topology improvements to mitigate or reduce PSPS events  </t>
  </si>
  <si>
    <t>C.06 - Distribution PSPS Sectionalizing (automated devices)</t>
  </si>
  <si>
    <t># of new installations of Automated Sectionalizing Devices (SCADA Commissioned)</t>
  </si>
  <si>
    <t>PG&amp;E plans to install at least 250 more distribution sectionalizing devices integrating learnings from 2020 PSPS events, the 10-year historical look-back of previous severe weather events, and feedback from county leaders and critical customers.</t>
  </si>
  <si>
    <t>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t>
  </si>
  <si>
    <t>Special Attention Review has been established three times a week to provide ongoing leadership support to the recovery plan. 67 field installation units are forecasted to be installed in April to support recovery.</t>
  </si>
  <si>
    <t>C.07 - Transmission Switches</t>
  </si>
  <si>
    <t># of switches installed to mitigate PSPS impacts</t>
  </si>
  <si>
    <t>PG&amp;E plans to install 29 SCADA transmission switches to provide switching flexibility and sectionalization for PSPS events. All 29 switches are planned for installation by September 1, 2021.</t>
  </si>
  <si>
    <t xml:space="preserve">We completed 6 SCADA switch installations in March as scheduled. We have installed 10 SCADA switches YTD. Therefore, we are on track to complete this initiative by the stated deadline. </t>
  </si>
  <si>
    <t>C.01 - Assess Motorized Switch Operator (MSO) switches</t>
  </si>
  <si>
    <t>PG&amp;E plans to assess various alternatives to address the ignition risk associated with MSO switches. Explore several pilot options to inform the best alternatives and select the appropriate corrective action for MSO’s for the next WMP update.</t>
  </si>
  <si>
    <t xml:space="preserve">PG&amp;E evaluated and launched three pilots to address ignition risk associated with MSO switches - 1) MSO retrofit with vacuum bottles, 2) MSO Replacement with new SCADAMATE-SD Switches, and 3) MSO Replacement with new VIPER Reclosers.  
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to be completed by September 1, 2021. 
</t>
  </si>
  <si>
    <t xml:space="preserve">Installation of system automation equipment </t>
  </si>
  <si>
    <t xml:space="preserve">C.08 - Distribution line legacy 4C controllers </t>
  </si>
  <si>
    <t># of distribution line Legacy 4C Controllers replaced with SCADA enabled reclosers in  HFTD areas</t>
  </si>
  <si>
    <t>Replace all remaining (~84) distribution line legacy 4C controllers that are in Tier 2 and Tier 3 HFTD areas.</t>
  </si>
  <si>
    <t xml:space="preserve">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t>
  </si>
  <si>
    <t>This program had a  delayed start caused by Emergency events in January (PSPS / wind events), and loading order change in Feb.  The program is updating the work plan to realistically
assign critical resources (e.g. DLT engineers) to execute remaining devices to meet the Target commitment.</t>
  </si>
  <si>
    <t>C.09 - Fuse Savers (Single phase reclosers)</t>
  </si>
  <si>
    <t># of single phase reclosers sets installed (SCADA Commissioned)</t>
  </si>
  <si>
    <t>PG&amp;E plans to install 70 sets of single phase reclosers in 2021. PG&amp;E is working with the manufacturer to make design improvements to the existing device that allows more universal application of the device within the fire areas.</t>
  </si>
  <si>
    <t>PG&amp;E has not installed any sets of single phase reclosers so far this year as part of this initiative. However, the program is on track for completion by the end of the year. All packages were provided to estimating on 4/1 to start the process for this work stream.</t>
  </si>
  <si>
    <t xml:space="preserve">Detailed inspections of distribution electric lines and equipment  </t>
  </si>
  <si>
    <t>D.01 - Distribution HFTD Inspections (poles)</t>
  </si>
  <si>
    <t># of overhead distribution structures Inspected in HFTD and Buffer Zone</t>
  </si>
  <si>
    <t>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t>
  </si>
  <si>
    <t xml:space="preserve">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t>
  </si>
  <si>
    <t>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completion commitment. To avoid this from occurring again in 2022, PG&amp;E will 1) work to have a finalized and approved work plan before the end of the current year and 2) set a schedule for this annual process with defined and communicated deadlines set for each core step in the process.</t>
  </si>
  <si>
    <t xml:space="preserve">Substation inspections  </t>
  </si>
  <si>
    <t>D.02 - Substation HFTD Inspections (substations)</t>
  </si>
  <si>
    <t># of completed inspections on all transmission and distribution substations and power generation switchyards in Tier 3 annually and once every three years (~33%) for Tier 2 by July 31</t>
  </si>
  <si>
    <t>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t>
  </si>
  <si>
    <t>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t>
  </si>
  <si>
    <t>Resources are aligned and inspection volumes are expected to increase significantly in Q2, in alignment with meeting the July completion commitment. This inspection program fell behind at the end of Q1 due to delays with pre-execution dependencies involving final workplan approvals, contractor selection &amp; onboarding and with technology enhancements.  To avoid this from occurring again in 2022, PG&amp;E will 1) work to have a finalized and approved work plan before the end of the current year and 2) will set a schedule for this annual process with defined and communicated deadlines set for each core step in the process.</t>
  </si>
  <si>
    <t xml:space="preserve">Detailed inspections of transmission electric lines and equipment  </t>
  </si>
  <si>
    <t>D.03 - Transmission HFTD Inspections (structures)</t>
  </si>
  <si>
    <t># of structures inspected Tier 2 and Tier 3 HFTD</t>
  </si>
  <si>
    <t>Completed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t>
  </si>
  <si>
    <t>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t>
  </si>
  <si>
    <t>This inspection program was behind plan at the end of Q1 due to delays with pre-execution dependencies involving final workplan approvals, contractor selection &amp; onboarding and with technology enhancements.  To avoid this from occurring again in 2022, PG&amp;E will 1) work to have a finalize and approved work plan before the end of the current year and 2) will set a schedule for this annual process with defined and communicated deadlines set for each core step in the process.</t>
  </si>
  <si>
    <t xml:space="preserve">Infrared inspections of transmission electric lines and equipment  </t>
  </si>
  <si>
    <t xml:space="preserve">D.04 - Infrared Inspections of Transmission Electric Lines and Equipment </t>
  </si>
  <si>
    <t># of circuit miles infrared inspected in HFTD areas</t>
  </si>
  <si>
    <t xml:space="preserve">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t>
  </si>
  <si>
    <t>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
Starting in March, we completed 477 miles of infrared inspections in HFTD areas in Q1, which surpassed the Q1 Target of 386 miles. Therefore, this commitment is on track to complete all inspections in 2021.</t>
  </si>
  <si>
    <t xml:space="preserve">Additional efforts to manage community and environmental impacts </t>
  </si>
  <si>
    <t>E.02 - VM Community and Environmental Engagement</t>
  </si>
  <si>
    <t>Expansion of the month ahead workplan reports to the Regional Water Quality Control Board Representatives.</t>
  </si>
  <si>
    <t>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t>
  </si>
  <si>
    <t>E.01 - EVM (line miles)</t>
  </si>
  <si>
    <t># line miles completed and verified in HFTD</t>
  </si>
  <si>
    <t>Complete 1,800 circuit miles.</t>
  </si>
  <si>
    <t xml:space="preserve">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t>
  </si>
  <si>
    <t>PG&amp;E is completing a re-validation of the 2021 risk-based project list. VM is ready to assess the magnitude of any change to the existing constraint-assessed work plan based upon receipt of final approved plan.
1. The revised work scope was approved by WRGSC on 4/23
2. The proposed EVM project schedule / recovery plan is currently under development by VM Program Management
3. The WRGSC is expected to review the recovery plan mid-May timeframe</t>
  </si>
  <si>
    <t xml:space="preserve">Detailed inspections of vegetation around transmission electric lines and equipment </t>
  </si>
  <si>
    <t>E.03 - VM Transmission Right of Way Expansion</t>
  </si>
  <si>
    <t># of miles of Transmission ROW expanded in HFTD</t>
  </si>
  <si>
    <t>PG&amp;E plans to perform Transmission ROW expansion on approximately 200 miles within HFTD areas.</t>
  </si>
  <si>
    <t>PG&amp;E has cleared 39.7 miles YTD surpassing the Q1 work plan of 34 miles; The first of 8 projects started in 2021 is complete. 4 additional projects are in progress, two are scheduled to start in March, and bids have been awarded for 2 additional projects.</t>
  </si>
  <si>
    <t>Substation activities to enable reduction of PSPS impacts</t>
  </si>
  <si>
    <t>PG&amp;E has identified one substation for protection or SCADA installation, or upgrade (Rincon). Information regarding substation microgrid efforts can be found in Section 7.3.3.11.1.</t>
  </si>
  <si>
    <t>The Business Case &amp; Job Estimate were routed and approved in Q1.</t>
  </si>
  <si>
    <t>C.02 - Generation for PSPS Mitigation (Temporary Distribution Microgrids)</t>
  </si>
  <si>
    <t>Develop at least 5 additional distribution microgrid Pre-installed Interconnection Hubs (PIH). PG&amp;E will collaborate with county and local government to ensure local priorities help shape site selection and design where technically feasible.</t>
  </si>
  <si>
    <t xml:space="preserve">We completed construction for one site (Pollock Pines) in January. Six other sites are in construction. We also provided an overview of 2021 sites to external agencies during our March Regional Working Group sessions. 
</t>
  </si>
  <si>
    <t>C.05 - Remote Grid</t>
  </si>
  <si>
    <t># of Remote Grid sites operational</t>
  </si>
  <si>
    <t>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t>
  </si>
  <si>
    <t xml:space="preserve">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We released a 2021 Request for Proposals (RFP) (5 projects, 7 SPS) bundle to vendor bid. We completed shortlisting of bidders and scheduled interviews with the goal of awarding contracts in Q2. 
We obtained CPUC approval for Supplemental Provisions and other key program regulatory elements via Resolution E-5132 (https://docs.cpuc.ca.gov/PublishedDocs/Published/G000/M371/K108/371108623.PDF) </t>
  </si>
  <si>
    <t>I.02 - Trained Workforce for Service Restoration</t>
  </si>
  <si>
    <t>In 2021, all required personnel must complete identified trainings to improve PSPS event execution (including SEMS, Access and Functional Needs and other critical training).</t>
  </si>
  <si>
    <t xml:space="preserve">The identified trainings involve a four-phased approach, as discussed on page 746 of the 2021 WMP. We provide an update as to each phase below: 
Phase 1: We are 90% (747 employees) complete with this phase. 
Phase 2:We have completed 2 of the 3 AFN classes scheduled for 2021. The last class is scheduled for April 20-22, 2021.
Phase 3: As of 4/2/2021, the PSPS-0001WBT PSPS Overview has 1,399 current of 1,409 total profiled employees.  
Phase 4: As of 4/2/2021, the PSPS-0002WBT DCC Operators has 132 current of 132 profiled employees with an additional 44 completions from other LOBs for a total of 176 completions. </t>
  </si>
  <si>
    <t>Protocols on Public Safety Power Shutoff</t>
  </si>
  <si>
    <t>Customer, Agency, and External Communications</t>
  </si>
  <si>
    <t>K.01 Customer and Agency Outreach During PSPS Events</t>
  </si>
  <si>
    <t>Improve Customer and Agency Outreach During PSPS Events by: developing opt-in address alerts, conducting new message testing, promoting enrollment, hosting briefings, and hosting cooperator calls.</t>
  </si>
  <si>
    <t xml:space="preserve">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t>
  </si>
  <si>
    <t>Strategy to Minimize Public Safety Risk During High Wildfire Risk Conditions</t>
  </si>
  <si>
    <t>K.02 Mitigate Impacts on De-Energized Customers 8.2.1</t>
  </si>
  <si>
    <t>Work with partner organizations to provide outreach and support to vulnerable customers through programs such as the Disability Disaster Access and Resources Program (DDAR) and the Portable Battery Program (PBP).</t>
  </si>
  <si>
    <t>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t>
  </si>
  <si>
    <t>WMP Table # / Category</t>
  </si>
  <si>
    <t>WMP Initiative #</t>
  </si>
  <si>
    <t>Initative activity</t>
  </si>
  <si>
    <t>WMP category</t>
  </si>
  <si>
    <t>section / initiative #</t>
  </si>
  <si>
    <t>WMP code</t>
  </si>
  <si>
    <t>7.3.1.</t>
  </si>
  <si>
    <t>7.3.2.</t>
  </si>
  <si>
    <t>SCE</t>
  </si>
  <si>
    <t>7.3.3.</t>
  </si>
  <si>
    <t>SDGE</t>
  </si>
  <si>
    <t>7.3.4.</t>
  </si>
  <si>
    <t>BVES</t>
  </si>
  <si>
    <t>7.3.5.</t>
  </si>
  <si>
    <t>LU</t>
  </si>
  <si>
    <t>7.3.6.</t>
  </si>
  <si>
    <t>PC</t>
  </si>
  <si>
    <t>7.3.7.</t>
  </si>
  <si>
    <t>TBC</t>
  </si>
  <si>
    <t>7.3.8.</t>
  </si>
  <si>
    <t>HWT</t>
  </si>
  <si>
    <t>7.3.9.</t>
  </si>
  <si>
    <t>7.3.10.</t>
  </si>
  <si>
    <t>8.2.</t>
  </si>
  <si>
    <t xml:space="preserve">LiDAR inspections of vegetation around transmission electric lines and equipment </t>
  </si>
  <si>
    <t xml:space="preserve">Other discretionary inspections of vegetation around transmission electric lines and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</si>
</sst>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0.0\);0.0_);@_)"/>
    <numFmt numFmtId="165" formatCode="\Q0"/>
    <numFmt numFmtId="166" formatCode="0&quot;.&quot;"/>
    <numFmt numFmtId="167" formatCode="#,##0.0_);[Red]\(#,##0.0\)"/>
    <numFmt numFmtId="168" formatCode="0.0%"/>
  </numFmts>
  <fonts count="23">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color indexed="81"/>
      <name val="Tahoma"/>
      <family val="2"/>
    </font>
    <font>
      <b/>
      <sz val="9"/>
      <name val="Calibri"/>
      <family val="2"/>
      <scheme val="minor"/>
    </font>
    <font>
      <u/>
      <sz val="11"/>
      <color theme="10"/>
      <name val="Calibri"/>
      <family val="2"/>
      <scheme val="minor"/>
    </font>
    <font>
      <sz val="9"/>
      <name val="Calibri"/>
      <family val="2"/>
      <scheme val="minor"/>
    </font>
    <font>
      <sz val="9"/>
      <color theme="4"/>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strike/>
      <sz val="9"/>
      <name val="Calibri"/>
      <family val="2"/>
      <scheme val="minor"/>
    </font>
    <font>
      <sz val="9"/>
      <name val="Calibri"/>
      <family val="2"/>
    </font>
    <font>
      <b/>
      <u/>
      <sz val="10"/>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2CC"/>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theme="4" tint="0.39997558519241921"/>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164" fontId="6" fillId="0" borderId="0"/>
    <xf numFmtId="9" fontId="1" fillId="0" borderId="0" applyFont="0" applyFill="0" applyBorder="0" applyAlignment="0" applyProtection="0"/>
    <xf numFmtId="0" fontId="13" fillId="0" borderId="0" applyNumberFormat="0" applyFill="0" applyBorder="0" applyAlignment="0" applyProtection="0"/>
  </cellStyleXfs>
  <cellXfs count="112">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4" borderId="1" xfId="0" applyFont="1" applyFill="1" applyBorder="1" applyAlignment="1">
      <alignment horizontal="left" vertical="top"/>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6" borderId="10" xfId="0" applyFont="1" applyFill="1" applyBorder="1" applyAlignment="1">
      <alignment horizontal="center" vertical="center" wrapText="1"/>
    </xf>
    <xf numFmtId="0" fontId="0" fillId="8" borderId="10" xfId="0" applyFill="1" applyBorder="1"/>
    <xf numFmtId="0" fontId="0" fillId="8" borderId="10" xfId="0" applyFill="1" applyBorder="1" applyAlignment="1">
      <alignment horizontal="center"/>
    </xf>
    <xf numFmtId="0" fontId="0" fillId="3"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8" borderId="10" xfId="0" applyFill="1" applyBorder="1" applyAlignment="1">
      <alignment horizontal="left"/>
    </xf>
    <xf numFmtId="0" fontId="14" fillId="0" borderId="0" xfId="0" applyFont="1" applyProtection="1">
      <protection hidden="1"/>
    </xf>
    <xf numFmtId="0" fontId="17" fillId="0" borderId="0" xfId="0" applyFont="1" applyProtection="1">
      <protection hidden="1"/>
    </xf>
    <xf numFmtId="0" fontId="14" fillId="0" borderId="0" xfId="0" applyFont="1" applyProtection="1">
      <protection locked="0"/>
    </xf>
    <xf numFmtId="0" fontId="14" fillId="0" borderId="0" xfId="0" applyFont="1" applyAlignment="1" applyProtection="1">
      <alignment horizontal="center" wrapText="1"/>
      <protection locked="0"/>
    </xf>
    <xf numFmtId="0" fontId="14" fillId="0" borderId="0" xfId="0" applyFont="1" applyAlignment="1" applyProtection="1">
      <alignment wrapText="1"/>
      <protection locked="0"/>
    </xf>
    <xf numFmtId="0" fontId="14" fillId="0" borderId="0" xfId="0" applyFont="1"/>
    <xf numFmtId="0" fontId="14" fillId="0" borderId="10" xfId="0" applyFont="1" applyBorder="1" applyAlignment="1" applyProtection="1">
      <alignment wrapText="1"/>
      <protection hidden="1"/>
    </xf>
    <xf numFmtId="0" fontId="12" fillId="10" borderId="10" xfId="0" applyFont="1" applyFill="1" applyBorder="1" applyAlignment="1" applyProtection="1">
      <alignment vertical="center" wrapText="1"/>
      <protection hidden="1"/>
    </xf>
    <xf numFmtId="0" fontId="12" fillId="0" borderId="0" xfId="0" applyFont="1" applyAlignment="1">
      <alignment wrapText="1"/>
    </xf>
    <xf numFmtId="0" fontId="14" fillId="0" borderId="10" xfId="0" applyFont="1" applyBorder="1" applyAlignment="1" applyProtection="1">
      <alignment horizontal="center" vertical="center"/>
      <protection hidden="1"/>
    </xf>
    <xf numFmtId="14" fontId="14" fillId="0" borderId="10" xfId="0" applyNumberFormat="1" applyFont="1" applyBorder="1" applyAlignment="1" applyProtection="1">
      <alignment horizontal="center" vertical="center"/>
      <protection hidden="1"/>
    </xf>
    <xf numFmtId="0" fontId="14" fillId="2" borderId="10" xfId="0" applyFont="1" applyFill="1" applyBorder="1" applyAlignment="1" applyProtection="1">
      <alignment horizontal="left" vertical="center" wrapText="1"/>
      <protection hidden="1"/>
    </xf>
    <xf numFmtId="0" fontId="14" fillId="0" borderId="10" xfId="0" applyFont="1" applyBorder="1" applyAlignment="1" applyProtection="1">
      <alignment horizontal="center" vertical="center" wrapText="1"/>
      <protection hidden="1"/>
    </xf>
    <xf numFmtId="14" fontId="14" fillId="2" borderId="10" xfId="0" applyNumberFormat="1" applyFont="1" applyFill="1" applyBorder="1" applyAlignment="1" applyProtection="1">
      <alignment horizontal="left" vertical="center" wrapText="1"/>
      <protection hidden="1"/>
    </xf>
    <xf numFmtId="14" fontId="17" fillId="2" borderId="10" xfId="0" applyNumberFormat="1" applyFont="1" applyFill="1" applyBorder="1" applyAlignment="1" applyProtection="1">
      <alignment horizontal="left" vertical="center" wrapText="1"/>
      <protection hidden="1"/>
    </xf>
    <xf numFmtId="49" fontId="14" fillId="2" borderId="10" xfId="0" applyNumberFormat="1" applyFont="1" applyFill="1" applyBorder="1" applyProtection="1">
      <protection hidden="1"/>
    </xf>
    <xf numFmtId="0" fontId="14" fillId="0" borderId="10" xfId="0" applyFont="1" applyBorder="1" applyAlignment="1" applyProtection="1">
      <alignment horizontal="left" vertical="center"/>
      <protection hidden="1"/>
    </xf>
    <xf numFmtId="0" fontId="14" fillId="2" borderId="10"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left" vertical="center" wrapText="1"/>
      <protection locked="0"/>
    </xf>
    <xf numFmtId="38" fontId="14" fillId="2" borderId="10" xfId="0"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wrapText="1"/>
      <protection locked="0"/>
    </xf>
    <xf numFmtId="0" fontId="16" fillId="2" borderId="10" xfId="0" applyFont="1" applyFill="1" applyBorder="1" applyAlignment="1" applyProtection="1">
      <alignment wrapText="1"/>
      <protection locked="0"/>
    </xf>
    <xf numFmtId="0" fontId="14" fillId="0" borderId="10" xfId="0" applyFont="1" applyBorder="1" applyProtection="1">
      <protection hidden="1"/>
    </xf>
    <xf numFmtId="0" fontId="18" fillId="5" borderId="10" xfId="0" applyFont="1" applyFill="1" applyBorder="1" applyAlignment="1" applyProtection="1">
      <alignment wrapText="1"/>
      <protection hidden="1"/>
    </xf>
    <xf numFmtId="0" fontId="16" fillId="5" borderId="10" xfId="0" applyFont="1" applyFill="1" applyBorder="1" applyAlignment="1" applyProtection="1">
      <alignment wrapText="1"/>
      <protection hidden="1"/>
    </xf>
    <xf numFmtId="0" fontId="15" fillId="2" borderId="10"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left" vertical="center"/>
      <protection locked="0"/>
    </xf>
    <xf numFmtId="0" fontId="14" fillId="5" borderId="10" xfId="0" applyFont="1" applyFill="1" applyBorder="1" applyAlignment="1" applyProtection="1">
      <alignment wrapText="1"/>
      <protection hidden="1"/>
    </xf>
    <xf numFmtId="0" fontId="19" fillId="2" borderId="10" xfId="0" applyFont="1" applyFill="1" applyBorder="1" applyAlignment="1" applyProtection="1">
      <alignment horizontal="left" vertical="center" wrapText="1"/>
      <protection locked="0"/>
    </xf>
    <xf numFmtId="0" fontId="17" fillId="0" borderId="0" xfId="0" applyFont="1"/>
    <xf numFmtId="0" fontId="19" fillId="11" borderId="10" xfId="0" applyFont="1" applyFill="1" applyBorder="1" applyAlignment="1">
      <alignment horizontal="left" vertical="center" wrapText="1"/>
    </xf>
    <xf numFmtId="0" fontId="19" fillId="2" borderId="10" xfId="0"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168" fontId="14" fillId="2" borderId="10" xfId="2" applyNumberFormat="1" applyFont="1" applyFill="1" applyBorder="1" applyAlignment="1" applyProtection="1">
      <alignment horizontal="center" vertical="center"/>
      <protection locked="0"/>
    </xf>
    <xf numFmtId="38" fontId="14" fillId="2" borderId="10" xfId="2"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wrapText="1"/>
      <protection locked="0"/>
    </xf>
    <xf numFmtId="0" fontId="14" fillId="9" borderId="10" xfId="0" applyFont="1" applyFill="1" applyBorder="1" applyAlignment="1" applyProtection="1">
      <alignment horizontal="center" vertical="center"/>
      <protection hidden="1"/>
    </xf>
    <xf numFmtId="14" fontId="19" fillId="2" borderId="10" xfId="0" applyNumberFormat="1" applyFont="1" applyFill="1" applyBorder="1" applyAlignment="1" applyProtection="1">
      <alignment horizontal="left" vertical="center" wrapText="1"/>
      <protection hidden="1"/>
    </xf>
    <xf numFmtId="0" fontId="19" fillId="2" borderId="10" xfId="0" applyFont="1" applyFill="1" applyBorder="1" applyAlignment="1" applyProtection="1">
      <alignment horizontal="left" vertical="center" wrapText="1"/>
      <protection hidden="1"/>
    </xf>
    <xf numFmtId="0" fontId="14" fillId="3" borderId="10" xfId="0" applyFont="1" applyFill="1" applyBorder="1" applyAlignment="1" applyProtection="1">
      <alignment horizontal="left" vertical="center"/>
      <protection hidden="1"/>
    </xf>
    <xf numFmtId="0" fontId="14" fillId="2" borderId="13" xfId="0" applyFont="1" applyFill="1" applyBorder="1" applyAlignment="1" applyProtection="1">
      <alignment horizontal="left" vertical="center" wrapText="1"/>
      <protection locked="0"/>
    </xf>
    <xf numFmtId="0" fontId="14" fillId="0" borderId="12" xfId="0" applyFont="1" applyBorder="1" applyProtection="1">
      <protection hidden="1"/>
    </xf>
    <xf numFmtId="0" fontId="14" fillId="0" borderId="12" xfId="0" applyFont="1" applyBorder="1" applyAlignment="1" applyProtection="1">
      <alignment wrapText="1"/>
      <protection hidden="1"/>
    </xf>
    <xf numFmtId="0" fontId="14" fillId="5" borderId="12" xfId="0" applyFont="1" applyFill="1" applyBorder="1" applyAlignment="1" applyProtection="1">
      <alignment wrapText="1"/>
      <protection hidden="1"/>
    </xf>
    <xf numFmtId="0" fontId="16" fillId="5" borderId="12" xfId="0" applyFont="1" applyFill="1" applyBorder="1" applyAlignment="1" applyProtection="1">
      <alignment wrapText="1"/>
      <protection hidden="1"/>
    </xf>
    <xf numFmtId="0" fontId="16" fillId="5" borderId="14" xfId="0" applyFont="1" applyFill="1" applyBorder="1" applyAlignment="1" applyProtection="1">
      <alignment wrapText="1"/>
      <protection hidden="1"/>
    </xf>
    <xf numFmtId="0" fontId="14" fillId="2" borderId="10" xfId="0" applyFont="1" applyFill="1" applyBorder="1" applyAlignment="1">
      <alignment horizontal="left" vertical="center" wrapText="1"/>
    </xf>
    <xf numFmtId="167" fontId="14" fillId="2" borderId="10" xfId="0" applyNumberFormat="1" applyFont="1" applyFill="1" applyBorder="1" applyAlignment="1" applyProtection="1">
      <alignment horizontal="center" vertical="center"/>
      <protection hidden="1"/>
    </xf>
    <xf numFmtId="0" fontId="20" fillId="2" borderId="10" xfId="0" applyFont="1" applyFill="1" applyBorder="1" applyAlignment="1" applyProtection="1">
      <alignment horizontal="left" vertical="center" wrapText="1"/>
      <protection locked="0"/>
    </xf>
    <xf numFmtId="38" fontId="14" fillId="2" borderId="10" xfId="0" applyNumberFormat="1"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0" fillId="3" borderId="8" xfId="0" applyFill="1" applyBorder="1" applyAlignment="1">
      <alignment horizontal="left" vertical="top"/>
    </xf>
    <xf numFmtId="0" fontId="0" fillId="3" borderId="6" xfId="0" applyFill="1" applyBorder="1" applyAlignment="1">
      <alignment horizontal="left" vertical="top"/>
    </xf>
    <xf numFmtId="0" fontId="19" fillId="2" borderId="10" xfId="0" applyFont="1" applyFill="1" applyBorder="1" applyAlignment="1" applyProtection="1">
      <alignment horizontal="left" vertical="top" wrapText="1"/>
      <protection locked="0"/>
    </xf>
    <xf numFmtId="0" fontId="19" fillId="0" borderId="0" xfId="0" applyFont="1" applyAlignment="1" applyProtection="1">
      <alignment wrapText="1"/>
      <protection locked="0"/>
    </xf>
    <xf numFmtId="0" fontId="21" fillId="2" borderId="10" xfId="0" applyFont="1" applyFill="1" applyBorder="1" applyAlignment="1" applyProtection="1">
      <alignment horizontal="left" vertical="center" wrapText="1"/>
      <protection locked="0"/>
    </xf>
    <xf numFmtId="14" fontId="14" fillId="2" borderId="0" xfId="0" applyNumberFormat="1" applyFont="1" applyFill="1" applyAlignment="1" applyProtection="1">
      <alignment horizontal="left" vertical="center" wrapText="1"/>
      <protection hidden="1"/>
    </xf>
    <xf numFmtId="0" fontId="19" fillId="11" borderId="0" xfId="0" applyFont="1" applyFill="1" applyAlignment="1">
      <alignment horizontal="left" vertical="center" wrapText="1"/>
    </xf>
    <xf numFmtId="0" fontId="14" fillId="2" borderId="0" xfId="0" applyFont="1" applyFill="1" applyAlignment="1">
      <alignment vertical="center" wrapText="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5" borderId="0" xfId="0" applyFill="1" applyAlignment="1">
      <alignment horizontal="left" vertical="top" wrapText="1"/>
    </xf>
    <xf numFmtId="0" fontId="0" fillId="5" borderId="4" xfId="0" applyFill="1" applyBorder="1" applyAlignment="1">
      <alignment horizontal="left" vertical="top" wrapText="1"/>
    </xf>
    <xf numFmtId="0" fontId="0" fillId="7" borderId="0" xfId="0" applyFill="1" applyAlignment="1">
      <alignment horizontal="left" vertical="top" wrapText="1"/>
    </xf>
    <xf numFmtId="0" fontId="0" fillId="7" borderId="4" xfId="0" applyFill="1" applyBorder="1" applyAlignment="1">
      <alignment horizontal="left" vertical="top" wrapText="1"/>
    </xf>
    <xf numFmtId="0" fontId="6" fillId="0" borderId="16" xfId="0" applyFont="1" applyBorder="1" applyAlignment="1">
      <alignment horizontal="left" vertical="top" wrapText="1"/>
    </xf>
    <xf numFmtId="0" fontId="6" fillId="0" borderId="9" xfId="0" applyFont="1" applyBorder="1" applyAlignment="1">
      <alignment horizontal="left" vertical="top" wrapText="1"/>
    </xf>
    <xf numFmtId="0" fontId="6" fillId="0" borderId="18" xfId="0" applyFont="1" applyBorder="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17" xfId="0" applyFont="1" applyBorder="1" applyAlignment="1">
      <alignment horizontal="left" vertical="top" wrapText="1"/>
    </xf>
    <xf numFmtId="0" fontId="6" fillId="0" borderId="11" xfId="0" applyFont="1" applyBorder="1" applyAlignment="1">
      <alignment horizontal="left" vertical="top" wrapText="1"/>
    </xf>
  </cellXfs>
  <cellStyles count="4">
    <cellStyle name="Hyperlink 2" xfId="3" xr:uid="{814C1A0F-6C2F-47DD-B725-5278743EFD47}"/>
    <cellStyle name="Normal" xfId="0" builtinId="0"/>
    <cellStyle name="Normal 5" xfId="1" xr:uid="{C00B14BD-9165-4D2E-A3FB-A505E9556B6D}"/>
    <cellStyle name="Percent" xfId="2" builtinId="5"/>
  </cellStyles>
  <dxfs count="38">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protection locked="1" hidden="1"/>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lex's View" id="{CA0E4D19-C395-4E38-8FE2-83CDB02EA6CD}">
    <nsvFilter filterId="{A0258721-5DFB-4262-8043-842403038FAF}" ref="A1:AH143" tableId="2"/>
  </namedSheetView>
  <namedSheetView name="Andrew's View" id="{246B91AB-DDA8-4808-8057-CCB80CD2A1C5}">
    <nsvFilter filterId="{A0258721-5DFB-4262-8043-842403038FAF}" ref="A1:AH143" tableId="2"/>
  </namedSheetView>
  <namedSheetView name="Law View" id="{32A047DA-1517-4A36-9952-8374B06E1458}">
    <nsvFilter filterId="{A0258721-5DFB-4262-8043-842403038FAF}" ref="A1:AH143" tableId="2"/>
  </namedSheetView>
  <namedSheetView name="Lina's View" id="{B072CCB3-B4D8-4D6A-BD9E-162D035F3A51}"/>
  <namedSheetView name="Nelson's View" id="{BFCCA0DB-8AAB-4B93-B9C8-26BA6505AB2E}">
    <nsvFilter filterId="{A0258721-5DFB-4262-8043-842403038FAF}" ref="A1:AH143" tableId="2"/>
  </namedSheetView>
  <namedSheetView name="View1" id="{E8BA8567-6A76-490F-BF1B-7A3D7F484F03}"/>
  <namedSheetView name="View2" id="{7EB9434B-B240-4C71-B85A-8C0B4D122E43}"/>
  <namedSheetView name="View3" id="{9927B934-AE7F-4793-A870-EF33619A9703}"/>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43" totalsRowShown="0" headerRowDxfId="37" dataDxfId="36" headerRowBorderDxfId="34" tableBorderDxfId="35">
  <autoFilter ref="A1:AH143" xr:uid="{A0258721-5DFB-4262-8043-842403038FAF}"/>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EDIT'!$I$3:$I$13, MATCH(Table2[[#This Row],[WMPInitiativeCategory]],'Initiative mapping-DO NOT EDIT'!$H$3:$H$13,0)))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EDIT'!$C$3:$C$92,MATCH(Table2[[#This Row],[WMPInitiativeActivity]],'Initiative mapping-DO NOT EDIT'!$D$3:$D$92,0))))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9/04/relationships/namedSheetView" Target="../namedSheetViews/namedSheetView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29" zoomScale="80" zoomScaleNormal="80" workbookViewId="0">
      <selection activeCell="E13" sqref="E13"/>
    </sheetView>
  </sheetViews>
  <sheetFormatPr defaultColWidth="8.7109375" defaultRowHeight="1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c r="B1" s="9" t="s">
        <v>0</v>
      </c>
    </row>
    <row r="2" spans="2:8" s="1" customFormat="1" ht="14.45" customHeight="1">
      <c r="B2" s="9"/>
    </row>
    <row r="3" spans="2:8" s="1" customFormat="1" ht="14.45" customHeight="1" thickBot="1">
      <c r="B3" s="11"/>
    </row>
    <row r="4" spans="2:8" s="1" customFormat="1">
      <c r="B4" s="4" t="s">
        <v>1</v>
      </c>
      <c r="C4" s="5"/>
      <c r="D4" s="5"/>
      <c r="E4" s="5"/>
      <c r="F4" s="5"/>
      <c r="G4" s="5"/>
      <c r="H4" s="6"/>
    </row>
    <row r="5" spans="2:8" s="1" customFormat="1" ht="44.45" customHeight="1">
      <c r="B5" s="2">
        <v>1</v>
      </c>
      <c r="C5" s="95" t="s">
        <v>2</v>
      </c>
      <c r="D5" s="95"/>
      <c r="E5" s="95"/>
      <c r="F5" s="95"/>
      <c r="G5" s="95"/>
      <c r="H5" s="96"/>
    </row>
    <row r="6" spans="2:8" s="1" customFormat="1" ht="44.45" customHeight="1">
      <c r="B6" s="2">
        <v>2</v>
      </c>
      <c r="C6" s="99" t="s">
        <v>3</v>
      </c>
      <c r="D6" s="99"/>
      <c r="E6" s="99"/>
      <c r="F6" s="99"/>
      <c r="G6" s="99"/>
      <c r="H6" s="100"/>
    </row>
    <row r="7" spans="2:8" s="1" customFormat="1" ht="44.45" customHeight="1">
      <c r="B7" s="2">
        <v>3</v>
      </c>
      <c r="C7" s="101" t="s">
        <v>4</v>
      </c>
      <c r="D7" s="101"/>
      <c r="E7" s="101"/>
      <c r="F7" s="101"/>
      <c r="G7" s="101"/>
      <c r="H7" s="102"/>
    </row>
    <row r="8" spans="2:8" s="1" customFormat="1" ht="44.45" customHeight="1" thickBot="1">
      <c r="B8" s="3">
        <v>4</v>
      </c>
      <c r="C8" s="97" t="s">
        <v>5</v>
      </c>
      <c r="D8" s="97"/>
      <c r="E8" s="97"/>
      <c r="F8" s="97"/>
      <c r="G8" s="97"/>
      <c r="H8" s="98"/>
    </row>
    <row r="9" spans="2:8" s="1" customFormat="1" ht="26.45" customHeight="1"/>
    <row r="10" spans="2:8" s="1" customFormat="1" ht="18" customHeight="1"/>
    <row r="11" spans="2:8" s="1" customFormat="1" ht="18" customHeight="1" thickBot="1">
      <c r="B11" s="7" t="s">
        <v>6</v>
      </c>
    </row>
    <row r="12" spans="2:8" s="1" customFormat="1" ht="18" customHeight="1">
      <c r="B12" s="12" t="s">
        <v>7</v>
      </c>
      <c r="C12" s="10"/>
      <c r="D12" s="29" t="s">
        <v>8</v>
      </c>
      <c r="E12" s="7"/>
    </row>
    <row r="13" spans="2:8" s="1" customFormat="1">
      <c r="B13" s="13" t="s">
        <v>9</v>
      </c>
      <c r="D13" s="30">
        <v>2021</v>
      </c>
    </row>
    <row r="14" spans="2:8" s="1" customFormat="1">
      <c r="B14" s="13" t="s">
        <v>10</v>
      </c>
      <c r="D14" s="31" t="s">
        <v>11</v>
      </c>
    </row>
    <row r="15" spans="2:8" s="1" customFormat="1" ht="15.75" thickBot="1">
      <c r="B15" s="14" t="s">
        <v>12</v>
      </c>
      <c r="C15" s="8"/>
      <c r="D15" s="32">
        <v>44317</v>
      </c>
    </row>
    <row r="16" spans="2:8" ht="15.75" thickBot="1"/>
    <row r="17" spans="2:8">
      <c r="B17" s="4" t="s">
        <v>13</v>
      </c>
      <c r="C17" s="5"/>
      <c r="D17" s="5"/>
      <c r="E17" s="5"/>
      <c r="F17" s="5"/>
      <c r="G17" s="5"/>
      <c r="H17" s="6"/>
    </row>
    <row r="18" spans="2:8">
      <c r="B18" s="2"/>
      <c r="H18" s="15"/>
    </row>
    <row r="19" spans="2:8" ht="45">
      <c r="B19" s="2"/>
      <c r="C19" s="19" t="s">
        <v>14</v>
      </c>
      <c r="D19" s="19" t="s">
        <v>15</v>
      </c>
      <c r="E19" s="19" t="s">
        <v>16</v>
      </c>
      <c r="F19" s="19" t="s">
        <v>17</v>
      </c>
      <c r="G19" s="20" t="s">
        <v>18</v>
      </c>
      <c r="H19" s="15"/>
    </row>
    <row r="20" spans="2:8">
      <c r="B20" s="2"/>
      <c r="C20" s="18" t="s">
        <v>19</v>
      </c>
      <c r="D20" s="18" t="s">
        <v>20</v>
      </c>
      <c r="E20" s="17" t="s">
        <v>21</v>
      </c>
      <c r="F20" t="s">
        <v>22</v>
      </c>
      <c r="G20" t="s">
        <v>11</v>
      </c>
      <c r="H20" s="15"/>
    </row>
    <row r="21" spans="2:8">
      <c r="B21" s="2"/>
      <c r="C21" s="18" t="s">
        <v>23</v>
      </c>
      <c r="D21" s="18" t="s">
        <v>12</v>
      </c>
      <c r="E21" s="17" t="s">
        <v>24</v>
      </c>
      <c r="F21" t="s">
        <v>25</v>
      </c>
      <c r="G21" t="s">
        <v>11</v>
      </c>
      <c r="H21" s="15"/>
    </row>
    <row r="22" spans="2:8">
      <c r="B22" s="2"/>
      <c r="C22" s="18" t="s">
        <v>26</v>
      </c>
      <c r="D22" s="18" t="s">
        <v>27</v>
      </c>
      <c r="E22" s="17" t="s">
        <v>28</v>
      </c>
      <c r="F22" t="s">
        <v>22</v>
      </c>
      <c r="G22" t="s">
        <v>11</v>
      </c>
      <c r="H22" s="15"/>
    </row>
    <row r="23" spans="2:8">
      <c r="B23" s="2"/>
      <c r="C23" s="18" t="s">
        <v>29</v>
      </c>
      <c r="D23" s="18" t="s">
        <v>30</v>
      </c>
      <c r="E23" s="17" t="s">
        <v>31</v>
      </c>
      <c r="F23" t="s">
        <v>32</v>
      </c>
      <c r="G23" t="s">
        <v>11</v>
      </c>
      <c r="H23" s="15"/>
    </row>
    <row r="24" spans="2:8" ht="30">
      <c r="B24" s="2"/>
      <c r="C24" s="18" t="s">
        <v>33</v>
      </c>
      <c r="D24" s="18" t="s">
        <v>34</v>
      </c>
      <c r="E24" s="17" t="s">
        <v>35</v>
      </c>
      <c r="F24" t="s">
        <v>22</v>
      </c>
      <c r="G24" t="s">
        <v>11</v>
      </c>
      <c r="H24" s="15"/>
    </row>
    <row r="25" spans="2:8" ht="30">
      <c r="B25" s="2"/>
      <c r="C25" s="18" t="s">
        <v>36</v>
      </c>
      <c r="D25" s="18" t="s">
        <v>37</v>
      </c>
      <c r="E25" s="17" t="s">
        <v>38</v>
      </c>
      <c r="F25" t="s">
        <v>22</v>
      </c>
      <c r="G25" t="s">
        <v>11</v>
      </c>
      <c r="H25" s="15"/>
    </row>
    <row r="26" spans="2:8">
      <c r="B26" s="2"/>
      <c r="C26" s="18" t="s">
        <v>39</v>
      </c>
      <c r="D26" s="18" t="s">
        <v>40</v>
      </c>
      <c r="E26" s="17" t="s">
        <v>41</v>
      </c>
      <c r="F26" t="s">
        <v>42</v>
      </c>
      <c r="G26" t="s">
        <v>11</v>
      </c>
      <c r="H26" s="15"/>
    </row>
    <row r="27" spans="2:8">
      <c r="B27" s="2"/>
      <c r="C27" s="18" t="s">
        <v>43</v>
      </c>
      <c r="D27" s="18" t="s">
        <v>44</v>
      </c>
      <c r="E27" s="17" t="s">
        <v>45</v>
      </c>
      <c r="F27" t="s">
        <v>22</v>
      </c>
      <c r="G27" t="s">
        <v>11</v>
      </c>
      <c r="H27" s="15"/>
    </row>
    <row r="28" spans="2:8" ht="56.45" customHeight="1">
      <c r="B28" s="2"/>
      <c r="C28" s="18" t="s">
        <v>46</v>
      </c>
      <c r="D28" s="18" t="s">
        <v>47</v>
      </c>
      <c r="E28" s="17" t="s">
        <v>48</v>
      </c>
      <c r="F28" t="s">
        <v>22</v>
      </c>
      <c r="G28" t="s">
        <v>11</v>
      </c>
      <c r="H28" s="15"/>
    </row>
    <row r="29" spans="2:8" ht="75">
      <c r="B29" s="2"/>
      <c r="C29" s="18" t="s">
        <v>49</v>
      </c>
      <c r="D29" s="18" t="s">
        <v>50</v>
      </c>
      <c r="E29" s="17" t="s">
        <v>51</v>
      </c>
      <c r="F29" t="s">
        <v>22</v>
      </c>
      <c r="G29" t="s">
        <v>11</v>
      </c>
      <c r="H29" s="15"/>
    </row>
    <row r="30" spans="2:8">
      <c r="B30" s="2"/>
      <c r="C30" s="18" t="s">
        <v>52</v>
      </c>
      <c r="D30" s="18" t="s">
        <v>53</v>
      </c>
      <c r="E30" s="17" t="s">
        <v>54</v>
      </c>
      <c r="F30" t="s">
        <v>32</v>
      </c>
      <c r="G30" t="s">
        <v>11</v>
      </c>
      <c r="H30" s="15"/>
    </row>
    <row r="31" spans="2:8" ht="30">
      <c r="B31" s="2"/>
      <c r="C31" s="18" t="s">
        <v>55</v>
      </c>
      <c r="D31" s="18" t="s">
        <v>56</v>
      </c>
      <c r="E31" s="17" t="s">
        <v>57</v>
      </c>
      <c r="F31" t="s">
        <v>22</v>
      </c>
      <c r="G31" t="s">
        <v>11</v>
      </c>
      <c r="H31" s="15"/>
    </row>
    <row r="32" spans="2:8">
      <c r="B32" s="2"/>
      <c r="C32" s="18" t="s">
        <v>58</v>
      </c>
      <c r="D32" s="18" t="s">
        <v>59</v>
      </c>
      <c r="E32" s="17" t="s">
        <v>60</v>
      </c>
      <c r="F32" t="s">
        <v>32</v>
      </c>
      <c r="G32" t="s">
        <v>11</v>
      </c>
      <c r="H32" s="15"/>
    </row>
    <row r="33" spans="2:8">
      <c r="B33" s="2"/>
      <c r="C33" s="18" t="s">
        <v>61</v>
      </c>
      <c r="D33" s="18" t="s">
        <v>62</v>
      </c>
      <c r="E33" s="17" t="s">
        <v>63</v>
      </c>
      <c r="F33" t="s">
        <v>32</v>
      </c>
      <c r="G33" t="s">
        <v>11</v>
      </c>
      <c r="H33" s="15"/>
    </row>
    <row r="34" spans="2:8">
      <c r="B34" s="2"/>
      <c r="C34" s="18" t="s">
        <v>64</v>
      </c>
      <c r="D34" s="18" t="s">
        <v>65</v>
      </c>
      <c r="E34" s="17" t="s">
        <v>66</v>
      </c>
      <c r="F34" t="s">
        <v>32</v>
      </c>
      <c r="G34" t="s">
        <v>11</v>
      </c>
      <c r="H34" s="15"/>
    </row>
    <row r="35" spans="2:8" ht="30">
      <c r="B35" s="2"/>
      <c r="C35" s="18" t="s">
        <v>67</v>
      </c>
      <c r="D35" s="18" t="s">
        <v>68</v>
      </c>
      <c r="E35" s="17" t="s">
        <v>69</v>
      </c>
      <c r="F35" t="s">
        <v>32</v>
      </c>
      <c r="G35" t="s">
        <v>11</v>
      </c>
      <c r="H35" s="15"/>
    </row>
    <row r="36" spans="2:8">
      <c r="B36" s="2"/>
      <c r="C36" s="18" t="s">
        <v>70</v>
      </c>
      <c r="D36" s="18" t="s">
        <v>71</v>
      </c>
      <c r="E36" s="17" t="s">
        <v>72</v>
      </c>
      <c r="F36" t="s">
        <v>32</v>
      </c>
      <c r="G36" t="s">
        <v>11</v>
      </c>
      <c r="H36" s="15"/>
    </row>
    <row r="37" spans="2:8">
      <c r="B37" s="2"/>
      <c r="C37" s="18" t="s">
        <v>73</v>
      </c>
      <c r="D37" s="18" t="s">
        <v>74</v>
      </c>
      <c r="E37" s="17" t="s">
        <v>75</v>
      </c>
      <c r="F37" t="s">
        <v>32</v>
      </c>
      <c r="G37" t="s">
        <v>11</v>
      </c>
      <c r="H37" s="15"/>
    </row>
    <row r="38" spans="2:8">
      <c r="B38" s="2"/>
      <c r="C38" s="18" t="s">
        <v>76</v>
      </c>
      <c r="D38" s="18" t="s">
        <v>77</v>
      </c>
      <c r="E38" s="17" t="s">
        <v>78</v>
      </c>
      <c r="F38" t="s">
        <v>32</v>
      </c>
      <c r="G38" t="s">
        <v>79</v>
      </c>
      <c r="H38" s="15"/>
    </row>
    <row r="39" spans="2:8">
      <c r="B39" s="2"/>
      <c r="C39" s="18" t="s">
        <v>80</v>
      </c>
      <c r="D39" s="18" t="s">
        <v>81</v>
      </c>
      <c r="E39" s="17" t="s">
        <v>82</v>
      </c>
      <c r="F39" t="s">
        <v>32</v>
      </c>
      <c r="G39" t="s">
        <v>83</v>
      </c>
      <c r="H39" s="15"/>
    </row>
    <row r="40" spans="2:8">
      <c r="B40" s="2"/>
      <c r="C40" s="18" t="s">
        <v>84</v>
      </c>
      <c r="D40" s="18" t="s">
        <v>85</v>
      </c>
      <c r="E40" s="17" t="s">
        <v>86</v>
      </c>
      <c r="F40" t="s">
        <v>32</v>
      </c>
      <c r="G40" t="s">
        <v>87</v>
      </c>
      <c r="H40" s="15"/>
    </row>
    <row r="41" spans="2:8" ht="30">
      <c r="B41" s="2"/>
      <c r="C41" s="18" t="s">
        <v>88</v>
      </c>
      <c r="D41" s="18" t="s">
        <v>89</v>
      </c>
      <c r="E41" s="17" t="s">
        <v>90</v>
      </c>
      <c r="F41" t="s">
        <v>22</v>
      </c>
      <c r="G41" t="s">
        <v>11</v>
      </c>
      <c r="H41" s="15"/>
    </row>
    <row r="42" spans="2:8">
      <c r="B42" s="2"/>
      <c r="C42" s="18" t="s">
        <v>91</v>
      </c>
      <c r="D42" s="18" t="s">
        <v>92</v>
      </c>
      <c r="E42" s="17" t="s">
        <v>93</v>
      </c>
      <c r="F42" t="s">
        <v>22</v>
      </c>
      <c r="G42" t="s">
        <v>11</v>
      </c>
      <c r="H42" s="15"/>
    </row>
    <row r="43" spans="2:8">
      <c r="B43" s="2"/>
      <c r="C43" s="18" t="s">
        <v>94</v>
      </c>
      <c r="D43" s="18" t="s">
        <v>95</v>
      </c>
      <c r="E43" s="17" t="s">
        <v>96</v>
      </c>
      <c r="F43" t="s">
        <v>22</v>
      </c>
      <c r="G43" t="s">
        <v>79</v>
      </c>
      <c r="H43" s="15"/>
    </row>
    <row r="44" spans="2:8">
      <c r="B44" s="2"/>
      <c r="C44" s="18" t="s">
        <v>97</v>
      </c>
      <c r="D44" s="18" t="s">
        <v>98</v>
      </c>
      <c r="E44" s="17" t="s">
        <v>99</v>
      </c>
      <c r="F44" t="s">
        <v>22</v>
      </c>
      <c r="G44" t="s">
        <v>83</v>
      </c>
      <c r="H44" s="15"/>
    </row>
    <row r="45" spans="2:8">
      <c r="B45" s="2"/>
      <c r="C45" s="18" t="s">
        <v>100</v>
      </c>
      <c r="D45" s="18" t="s">
        <v>101</v>
      </c>
      <c r="E45" s="17" t="s">
        <v>102</v>
      </c>
      <c r="F45" t="s">
        <v>22</v>
      </c>
      <c r="G45" t="s">
        <v>87</v>
      </c>
      <c r="H45" s="15"/>
    </row>
    <row r="46" spans="2:8">
      <c r="B46" s="2"/>
      <c r="C46" s="18" t="s">
        <v>103</v>
      </c>
      <c r="D46" s="18" t="s">
        <v>104</v>
      </c>
      <c r="E46" s="17" t="s">
        <v>105</v>
      </c>
      <c r="F46" t="s">
        <v>22</v>
      </c>
      <c r="G46" t="s">
        <v>106</v>
      </c>
      <c r="H46" s="15"/>
    </row>
    <row r="47" spans="2:8" ht="30">
      <c r="B47" s="2"/>
      <c r="C47" s="18" t="s">
        <v>107</v>
      </c>
      <c r="D47" s="18" t="s">
        <v>108</v>
      </c>
      <c r="E47" s="17" t="s">
        <v>109</v>
      </c>
      <c r="F47" t="s">
        <v>22</v>
      </c>
      <c r="G47" t="s">
        <v>110</v>
      </c>
      <c r="H47" s="15"/>
    </row>
    <row r="48" spans="2:8">
      <c r="B48" s="2"/>
      <c r="C48" s="16" t="s">
        <v>111</v>
      </c>
      <c r="D48" s="16"/>
      <c r="E48" s="16"/>
      <c r="F48" s="16"/>
      <c r="H48" s="15"/>
    </row>
    <row r="49" spans="2:8">
      <c r="B49" s="2"/>
      <c r="H49" s="15"/>
    </row>
    <row r="50" spans="2:8" ht="15.75" thickBot="1">
      <c r="B50" s="3"/>
      <c r="C50" s="87"/>
      <c r="D50" s="87"/>
      <c r="E50" s="87"/>
      <c r="F50" s="87"/>
      <c r="G50" s="87"/>
      <c r="H50" s="88"/>
    </row>
  </sheetData>
  <mergeCells count="4">
    <mergeCell ref="C5:H5"/>
    <mergeCell ref="C8:H8"/>
    <mergeCell ref="C6:H6"/>
    <mergeCell ref="C7:H7"/>
  </mergeCells>
  <phoneticPr fontId="5"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EDIT'!$K$3:$K$10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94FF0-3E34-4012-9603-8B1120715890}">
  <dimension ref="B3:S8"/>
  <sheetViews>
    <sheetView showGridLines="0" workbookViewId="0">
      <selection activeCell="C11" sqref="C11"/>
    </sheetView>
  </sheetViews>
  <sheetFormatPr defaultRowHeight="15"/>
  <sheetData>
    <row r="3" spans="2:19">
      <c r="B3" s="103" t="s">
        <v>112</v>
      </c>
      <c r="C3" s="104"/>
      <c r="D3" s="104"/>
      <c r="E3" s="104"/>
      <c r="F3" s="104"/>
      <c r="G3" s="104"/>
      <c r="H3" s="104"/>
      <c r="I3" s="104"/>
      <c r="J3" s="104"/>
      <c r="K3" s="104"/>
      <c r="L3" s="104"/>
      <c r="M3" s="104"/>
      <c r="N3" s="104"/>
      <c r="O3" s="104"/>
      <c r="P3" s="104"/>
      <c r="Q3" s="104"/>
      <c r="R3" s="104"/>
      <c r="S3" s="105"/>
    </row>
    <row r="4" spans="2:19">
      <c r="B4" s="106"/>
      <c r="C4" s="107"/>
      <c r="D4" s="107"/>
      <c r="E4" s="107"/>
      <c r="F4" s="107"/>
      <c r="G4" s="107"/>
      <c r="H4" s="107"/>
      <c r="I4" s="107"/>
      <c r="J4" s="107"/>
      <c r="K4" s="107"/>
      <c r="L4" s="107"/>
      <c r="M4" s="107"/>
      <c r="N4" s="107"/>
      <c r="O4" s="107"/>
      <c r="P4" s="107"/>
      <c r="Q4" s="107"/>
      <c r="R4" s="107"/>
      <c r="S4" s="108"/>
    </row>
    <row r="5" spans="2:19">
      <c r="B5" s="106"/>
      <c r="C5" s="107"/>
      <c r="D5" s="107"/>
      <c r="E5" s="107"/>
      <c r="F5" s="107"/>
      <c r="G5" s="107"/>
      <c r="H5" s="107"/>
      <c r="I5" s="107"/>
      <c r="J5" s="107"/>
      <c r="K5" s="107"/>
      <c r="L5" s="107"/>
      <c r="M5" s="107"/>
      <c r="N5" s="107"/>
      <c r="O5" s="107"/>
      <c r="P5" s="107"/>
      <c r="Q5" s="107"/>
      <c r="R5" s="107"/>
      <c r="S5" s="108"/>
    </row>
    <row r="6" spans="2:19">
      <c r="B6" s="106"/>
      <c r="C6" s="107"/>
      <c r="D6" s="107"/>
      <c r="E6" s="107"/>
      <c r="F6" s="107"/>
      <c r="G6" s="107"/>
      <c r="H6" s="107"/>
      <c r="I6" s="107"/>
      <c r="J6" s="107"/>
      <c r="K6" s="107"/>
      <c r="L6" s="107"/>
      <c r="M6" s="107"/>
      <c r="N6" s="107"/>
      <c r="O6" s="107"/>
      <c r="P6" s="107"/>
      <c r="Q6" s="107"/>
      <c r="R6" s="107"/>
      <c r="S6" s="108"/>
    </row>
    <row r="7" spans="2:19">
      <c r="B7" s="106"/>
      <c r="C7" s="107"/>
      <c r="D7" s="107"/>
      <c r="E7" s="107"/>
      <c r="F7" s="107"/>
      <c r="G7" s="107"/>
      <c r="H7" s="107"/>
      <c r="I7" s="107"/>
      <c r="J7" s="107"/>
      <c r="K7" s="107"/>
      <c r="L7" s="107"/>
      <c r="M7" s="107"/>
      <c r="N7" s="107"/>
      <c r="O7" s="107"/>
      <c r="P7" s="107"/>
      <c r="Q7" s="107"/>
      <c r="R7" s="107"/>
      <c r="S7" s="108"/>
    </row>
    <row r="8" spans="2:19">
      <c r="B8" s="109"/>
      <c r="C8" s="110"/>
      <c r="D8" s="110"/>
      <c r="E8" s="110"/>
      <c r="F8" s="110"/>
      <c r="G8" s="110"/>
      <c r="H8" s="110"/>
      <c r="I8" s="110"/>
      <c r="J8" s="110"/>
      <c r="K8" s="110"/>
      <c r="L8" s="110"/>
      <c r="M8" s="110"/>
      <c r="N8" s="110"/>
      <c r="O8" s="110"/>
      <c r="P8" s="110"/>
      <c r="Q8" s="110"/>
      <c r="R8" s="110"/>
      <c r="S8" s="111"/>
    </row>
  </sheetData>
  <mergeCells count="1">
    <mergeCell ref="B3:S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H151"/>
  <sheetViews>
    <sheetView showGridLines="0" tabSelected="1" zoomScaleNormal="100" workbookViewId="0">
      <pane ySplit="1" topLeftCell="Q2" activePane="bottomLeft" state="frozen"/>
      <selection pane="bottomLeft" activeCell="U143" sqref="S2:U143"/>
      <selection activeCell="C6" sqref="C6"/>
    </sheetView>
  </sheetViews>
  <sheetFormatPr defaultColWidth="9.140625" defaultRowHeight="12"/>
  <cols>
    <col min="1" max="1" width="8.5703125" style="34" customWidth="1"/>
    <col min="2" max="2" width="12.28515625" style="34" customWidth="1"/>
    <col min="3" max="3" width="23.85546875" style="34" customWidth="1"/>
    <col min="4" max="4" width="14.42578125" style="34" customWidth="1"/>
    <col min="5" max="5" width="19.42578125" style="35" customWidth="1"/>
    <col min="6" max="6" width="18.85546875" style="35" bestFit="1" customWidth="1"/>
    <col min="7" max="7" width="12.5703125" style="35" customWidth="1"/>
    <col min="8" max="8" width="22.42578125" style="34" customWidth="1"/>
    <col min="9" max="9" width="9.5703125" style="34" customWidth="1"/>
    <col min="10" max="10" width="14.7109375" style="34" customWidth="1"/>
    <col min="11" max="11" width="8.85546875" style="34" customWidth="1"/>
    <col min="12" max="12" width="21.42578125" style="36" customWidth="1"/>
    <col min="13" max="13" width="18.85546875" style="36" customWidth="1"/>
    <col min="14" max="14" width="14.42578125" style="36" customWidth="1"/>
    <col min="15" max="15" width="13.42578125" style="34" customWidth="1"/>
    <col min="16" max="16" width="13.140625" style="34" customWidth="1"/>
    <col min="17" max="17" width="26" style="35" customWidth="1"/>
    <col min="18" max="18" width="15.5703125" style="36" customWidth="1"/>
    <col min="19" max="19" width="10.140625" style="34" customWidth="1"/>
    <col min="20" max="20" width="13.42578125" style="34" customWidth="1"/>
    <col min="21" max="21" width="17.42578125" style="34" customWidth="1"/>
    <col min="22" max="22" width="70.42578125" style="34" customWidth="1"/>
    <col min="23" max="23" width="86.140625" style="38" customWidth="1"/>
    <col min="24" max="25" width="22.42578125" style="36" customWidth="1"/>
    <col min="26" max="26" width="21.28515625" style="36" customWidth="1"/>
    <col min="27" max="27" width="12" style="37" customWidth="1"/>
    <col min="28" max="28" width="45.42578125" style="36" customWidth="1"/>
    <col min="29" max="29" width="16.85546875" style="34" bestFit="1" customWidth="1"/>
    <col min="30" max="30" width="6.42578125" style="34" bestFit="1" customWidth="1"/>
    <col min="31" max="31" width="12.85546875" style="34" bestFit="1" customWidth="1"/>
    <col min="32" max="32" width="8.5703125" style="34" customWidth="1"/>
    <col min="33" max="34" width="8.42578125" style="34" bestFit="1" customWidth="1"/>
    <col min="35" max="16384" width="9.140625" style="39"/>
  </cols>
  <sheetData>
    <row r="1" spans="1:34" s="42" customFormat="1" ht="41.25" customHeight="1">
      <c r="A1" s="41" t="s">
        <v>20</v>
      </c>
      <c r="B1" s="41" t="s">
        <v>12</v>
      </c>
      <c r="C1" s="41" t="s">
        <v>27</v>
      </c>
      <c r="D1" s="41" t="s">
        <v>30</v>
      </c>
      <c r="E1" s="41" t="s">
        <v>34</v>
      </c>
      <c r="F1" s="41" t="s">
        <v>37</v>
      </c>
      <c r="G1" s="41" t="s">
        <v>40</v>
      </c>
      <c r="H1" s="41" t="s">
        <v>44</v>
      </c>
      <c r="I1" s="41" t="s">
        <v>47</v>
      </c>
      <c r="J1" s="41" t="s">
        <v>50</v>
      </c>
      <c r="K1" s="41" t="s">
        <v>53</v>
      </c>
      <c r="L1" s="41" t="s">
        <v>56</v>
      </c>
      <c r="M1" s="41" t="s">
        <v>59</v>
      </c>
      <c r="N1" s="41" t="s">
        <v>62</v>
      </c>
      <c r="O1" s="41" t="s">
        <v>65</v>
      </c>
      <c r="P1" s="41" t="s">
        <v>68</v>
      </c>
      <c r="Q1" s="41" t="s">
        <v>71</v>
      </c>
      <c r="R1" s="41" t="s">
        <v>74</v>
      </c>
      <c r="S1" s="41" t="s">
        <v>77</v>
      </c>
      <c r="T1" s="41" t="s">
        <v>81</v>
      </c>
      <c r="U1" s="41" t="s">
        <v>85</v>
      </c>
      <c r="V1" s="41" t="s">
        <v>113</v>
      </c>
      <c r="W1" s="41" t="s">
        <v>114</v>
      </c>
      <c r="X1" s="41" t="s">
        <v>115</v>
      </c>
      <c r="Y1" s="41" t="s">
        <v>116</v>
      </c>
      <c r="Z1" s="41" t="s">
        <v>117</v>
      </c>
      <c r="AA1" s="41" t="s">
        <v>104</v>
      </c>
      <c r="AB1" s="41" t="s">
        <v>108</v>
      </c>
      <c r="AC1" s="41" t="s">
        <v>118</v>
      </c>
      <c r="AD1" s="41" t="s">
        <v>119</v>
      </c>
      <c r="AE1" s="41" t="s">
        <v>120</v>
      </c>
      <c r="AF1" s="41" t="s">
        <v>121</v>
      </c>
      <c r="AG1" s="41" t="s">
        <v>122</v>
      </c>
      <c r="AH1" s="41" t="s">
        <v>123</v>
      </c>
    </row>
    <row r="2" spans="1:34" ht="108">
      <c r="A2" s="43" t="str">
        <f>'READ ME FIRST'!$D$12</f>
        <v>PGE</v>
      </c>
      <c r="B2" s="44">
        <f>'READ ME FIRST'!$D$15</f>
        <v>44317</v>
      </c>
      <c r="C2" s="45" t="s">
        <v>124</v>
      </c>
      <c r="D2" s="46" t="str">
        <f>IF(Table2[[#This Row],[WMPInitiativeCategory]]="", "",INDEX('Initiative mapping-DO NOT EDIT'!$I$3:$I$13, MATCH(Table2[[#This Row],[WMPInitiativeCategory]],'Initiative mapping-DO NOT EDIT'!$H$3:$H$13,0)))</f>
        <v>7.3.1.</v>
      </c>
      <c r="E2" s="47" t="s">
        <v>125</v>
      </c>
      <c r="F2" s="47"/>
      <c r="G2" s="43">
        <f>IF(Table2[[#This Row],[WMPInitiativeActivity]]="","x",IF(Table2[[#This Row],[WMPInitiativeActivity]]="other", Table2[[#This Row],[ActivityNameifOther]], INDEX('Initiative mapping-DO NOT EDIT'!$C$3:$C$92,MATCH(Table2[[#This Row],[WMPInitiativeActivity]],'Initiative mapping-DO NOT EDIT'!$D$3:$D$92,0))))</f>
        <v>1</v>
      </c>
      <c r="H2" s="48" t="s">
        <v>126</v>
      </c>
      <c r="I2" s="49"/>
      <c r="J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Mapping_A summarized risk map that shows the overall ignition probability and estimated wildfire consequence along the electric lines and equipment  __2021</v>
      </c>
      <c r="K2" s="51">
        <v>372</v>
      </c>
      <c r="L2" s="52"/>
      <c r="M2" s="53"/>
      <c r="N2" s="53"/>
      <c r="O2" s="54"/>
      <c r="P2" s="54"/>
      <c r="Q2" s="54"/>
      <c r="R2" s="53"/>
      <c r="S2" s="54"/>
      <c r="T2" s="54"/>
      <c r="U2" s="54"/>
      <c r="V2" s="45" t="s">
        <v>127</v>
      </c>
      <c r="W2" s="52" t="s">
        <v>128</v>
      </c>
      <c r="X2" s="52"/>
      <c r="Y2" s="52"/>
      <c r="Z2" s="52"/>
      <c r="AA2" s="55" t="s">
        <v>129</v>
      </c>
      <c r="AB2" s="52"/>
      <c r="AC2" s="57"/>
      <c r="AD2" s="57"/>
      <c r="AE2" s="40"/>
      <c r="AF2" s="58"/>
      <c r="AG2" s="59"/>
      <c r="AH2" s="59"/>
    </row>
    <row r="3" spans="1:34" ht="120">
      <c r="A3" s="43" t="str">
        <f>'READ ME FIRST'!$D$12</f>
        <v>PGE</v>
      </c>
      <c r="B3" s="44">
        <f>'READ ME FIRST'!$D$15</f>
        <v>44317</v>
      </c>
      <c r="C3" s="45" t="s">
        <v>124</v>
      </c>
      <c r="D3" s="46" t="str">
        <f>IF(Table2[[#This Row],[WMPInitiativeCategory]]="", "",INDEX('Initiative mapping-DO NOT EDIT'!$I$3:$I$13, MATCH(Table2[[#This Row],[WMPInitiativeCategory]],'Initiative mapping-DO NOT EDIT'!$H$3:$H$13,0)))</f>
        <v>7.3.1.</v>
      </c>
      <c r="E3" s="47" t="s">
        <v>130</v>
      </c>
      <c r="F3" s="47"/>
      <c r="G3" s="43">
        <f>IF(Table2[[#This Row],[WMPInitiativeActivity]]="","x",IF(Table2[[#This Row],[WMPInitiativeActivity]]="other", Table2[[#This Row],[ActivityNameifOther]], INDEX('Initiative mapping-DO NOT EDIT'!$C$3:$C$92,MATCH(Table2[[#This Row],[WMPInitiativeActivity]],'Initiative mapping-DO NOT EDIT'!$D$3:$D$92,0))))</f>
        <v>2</v>
      </c>
      <c r="H3" s="48" t="s">
        <v>130</v>
      </c>
      <c r="I3" s="49"/>
      <c r="J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Mapping_Climate-driven risk map and modelling based on various relevant weather scenarios __2021</v>
      </c>
      <c r="K3" s="51">
        <v>375</v>
      </c>
      <c r="L3" s="52"/>
      <c r="M3" s="53"/>
      <c r="N3" s="53"/>
      <c r="O3" s="54"/>
      <c r="P3" s="54"/>
      <c r="Q3" s="54"/>
      <c r="R3" s="53"/>
      <c r="S3" s="54"/>
      <c r="T3" s="54"/>
      <c r="U3" s="54"/>
      <c r="V3" s="45" t="s">
        <v>131</v>
      </c>
      <c r="W3" s="52" t="s">
        <v>132</v>
      </c>
      <c r="X3" s="52"/>
      <c r="Y3" s="52"/>
      <c r="Z3" s="52"/>
      <c r="AA3" s="55" t="s">
        <v>129</v>
      </c>
      <c r="AB3" s="52"/>
      <c r="AC3" s="57"/>
      <c r="AD3" s="57"/>
      <c r="AE3" s="40"/>
      <c r="AF3" s="58"/>
      <c r="AG3" s="59"/>
      <c r="AH3" s="59"/>
    </row>
    <row r="4" spans="1:34" ht="360">
      <c r="A4" s="43" t="str">
        <f>'READ ME FIRST'!$D$12</f>
        <v>PGE</v>
      </c>
      <c r="B4" s="44">
        <f>'READ ME FIRST'!$D$15</f>
        <v>44317</v>
      </c>
      <c r="C4" s="47" t="s">
        <v>133</v>
      </c>
      <c r="D4" s="46" t="str">
        <f>IF(Table2[[#This Row],[WMPInitiativeCategory]]="", "",INDEX('Initiative mapping-DO NOT EDIT'!$I$3:$I$13, MATCH(Table2[[#This Row],[WMPInitiativeCategory]],'Initiative mapping-DO NOT EDIT'!$H$3:$H$13,0)))</f>
        <v>7.3.7.</v>
      </c>
      <c r="E4" s="47" t="s">
        <v>134</v>
      </c>
      <c r="F4" s="47"/>
      <c r="G4" s="43">
        <f>IF(Table2[[#This Row],[WMPInitiativeActivity]]="","x",IF(Table2[[#This Row],[WMPInitiativeActivity]]="other", Table2[[#This Row],[ActivityNameifOther]], INDEX('Initiative mapping-DO NOT EDIT'!$C$3:$C$92,MATCH(Table2[[#This Row],[WMPInitiativeActivity]],'Initiative mapping-DO NOT EDIT'!$D$3:$D$92,0))))</f>
        <v>1</v>
      </c>
      <c r="H4" s="47" t="s">
        <v>134</v>
      </c>
      <c r="I4" s="49"/>
      <c r="J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Governance_Centralized repository for data __2021</v>
      </c>
      <c r="K4" s="51">
        <v>703</v>
      </c>
      <c r="L4" s="52"/>
      <c r="M4" s="53"/>
      <c r="N4" s="53"/>
      <c r="O4" s="54"/>
      <c r="P4" s="54"/>
      <c r="Q4" s="54"/>
      <c r="R4" s="53"/>
      <c r="S4" s="54"/>
      <c r="T4" s="54"/>
      <c r="U4" s="54"/>
      <c r="V4" s="45" t="s">
        <v>135</v>
      </c>
      <c r="W4" s="52" t="s">
        <v>136</v>
      </c>
      <c r="X4" s="61"/>
      <c r="Y4" s="61"/>
      <c r="Z4" s="52"/>
      <c r="AA4" s="55" t="s">
        <v>129</v>
      </c>
      <c r="AB4" s="52"/>
      <c r="AC4" s="57"/>
      <c r="AD4" s="57"/>
      <c r="AE4" s="40"/>
      <c r="AF4" s="62"/>
      <c r="AG4" s="59"/>
      <c r="AH4" s="59"/>
    </row>
    <row r="5" spans="1:34" ht="84">
      <c r="A5" s="43" t="str">
        <f>'READ ME FIRST'!$D$12</f>
        <v>PGE</v>
      </c>
      <c r="B5" s="44">
        <f>'READ ME FIRST'!$D$15</f>
        <v>44317</v>
      </c>
      <c r="C5" s="47" t="s">
        <v>137</v>
      </c>
      <c r="D5" s="46" t="str">
        <f>IF(Table2[[#This Row],[WMPInitiativeCategory]]="", "",INDEX('Initiative mapping-DO NOT EDIT'!$I$3:$I$13, MATCH(Table2[[#This Row],[WMPInitiativeCategory]],'Initiative mapping-DO NOT EDIT'!$H$3:$H$13,0)))</f>
        <v>7.3.10.</v>
      </c>
      <c r="E5" s="47" t="s">
        <v>138</v>
      </c>
      <c r="F5" s="47"/>
      <c r="G5" s="43">
        <f>IF(Table2[[#This Row],[WMPInitiativeActivity]]="","x",IF(Table2[[#This Row],[WMPInitiativeActivity]]="other", Table2[[#This Row],[ActivityNameifOther]], INDEX('Initiative mapping-DO NOT EDIT'!$C$3:$C$92,MATCH(Table2[[#This Row],[WMPInitiativeActivity]],'Initiative mapping-DO NOT EDIT'!$D$3:$D$92,0))))</f>
        <v>3</v>
      </c>
      <c r="H5" s="47" t="s">
        <v>138</v>
      </c>
      <c r="I5" s="49"/>
      <c r="J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Engagement_Cooperation with suppression agencies __2021</v>
      </c>
      <c r="K5" s="51">
        <v>835</v>
      </c>
      <c r="L5" s="52"/>
      <c r="M5" s="53"/>
      <c r="N5" s="53"/>
      <c r="O5" s="54"/>
      <c r="P5" s="54"/>
      <c r="Q5" s="54"/>
      <c r="R5" s="53"/>
      <c r="S5" s="54"/>
      <c r="T5" s="54"/>
      <c r="U5" s="54"/>
      <c r="V5" s="45" t="s">
        <v>139</v>
      </c>
      <c r="W5" s="63" t="s">
        <v>140</v>
      </c>
      <c r="X5" s="61"/>
      <c r="Y5" s="61"/>
      <c r="Z5" s="52"/>
      <c r="AA5" s="55" t="s">
        <v>129</v>
      </c>
      <c r="AB5" s="52"/>
      <c r="AC5" s="57"/>
      <c r="AD5" s="57"/>
      <c r="AE5" s="40"/>
      <c r="AF5" s="62"/>
      <c r="AG5" s="59"/>
      <c r="AH5" s="59"/>
    </row>
    <row r="6" spans="1:34" ht="84">
      <c r="A6" s="43" t="str">
        <f>'READ ME FIRST'!$D$12</f>
        <v>PGE</v>
      </c>
      <c r="B6" s="44">
        <f>'READ ME FIRST'!$D$15</f>
        <v>44317</v>
      </c>
      <c r="C6" s="47" t="s">
        <v>137</v>
      </c>
      <c r="D6" s="46" t="str">
        <f>IF(Table2[[#This Row],[WMPInitiativeCategory]]="", "",INDEX('Initiative mapping-DO NOT EDIT'!$I$3:$I$13, MATCH(Table2[[#This Row],[WMPInitiativeCategory]],'Initiative mapping-DO NOT EDIT'!$H$3:$H$13,0)))</f>
        <v>7.3.10.</v>
      </c>
      <c r="E6" s="47" t="s">
        <v>141</v>
      </c>
      <c r="F6" s="47"/>
      <c r="G6" s="43">
        <f>IF(Table2[[#This Row],[WMPInitiativeActivity]]="","x",IF(Table2[[#This Row],[WMPInitiativeActivity]]="other", Table2[[#This Row],[ActivityNameifOther]], INDEX('Initiative mapping-DO NOT EDIT'!$C$3:$C$92,MATCH(Table2[[#This Row],[WMPInitiativeActivity]],'Initiative mapping-DO NOT EDIT'!$D$3:$D$92,0))))</f>
        <v>4</v>
      </c>
      <c r="H6" s="47" t="s">
        <v>141</v>
      </c>
      <c r="I6" s="49"/>
      <c r="J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Engagement_Forest service and fuel reduction cooperation and joint roadmap __2021</v>
      </c>
      <c r="K6" s="51">
        <v>838</v>
      </c>
      <c r="L6" s="52"/>
      <c r="M6" s="53"/>
      <c r="N6" s="53"/>
      <c r="O6" s="54"/>
      <c r="P6" s="54"/>
      <c r="Q6" s="54"/>
      <c r="R6" s="53"/>
      <c r="S6" s="54"/>
      <c r="T6" s="54"/>
      <c r="U6" s="54"/>
      <c r="V6" s="45" t="s">
        <v>142</v>
      </c>
      <c r="W6" s="63" t="s">
        <v>143</v>
      </c>
      <c r="X6" s="61"/>
      <c r="Y6" s="61"/>
      <c r="Z6" s="52"/>
      <c r="AA6" s="55" t="s">
        <v>129</v>
      </c>
      <c r="AB6" s="52"/>
      <c r="AC6" s="57"/>
      <c r="AD6" s="57"/>
      <c r="AE6" s="40"/>
      <c r="AF6" s="62"/>
      <c r="AG6" s="59"/>
      <c r="AH6" s="59"/>
    </row>
    <row r="7" spans="1:34" ht="36">
      <c r="A7" s="43" t="str">
        <f>'READ ME FIRST'!$D$12</f>
        <v>PGE</v>
      </c>
      <c r="B7" s="44">
        <f>'READ ME FIRST'!$D$15</f>
        <v>44317</v>
      </c>
      <c r="C7" s="45" t="s">
        <v>144</v>
      </c>
      <c r="D7" s="46" t="str">
        <f>IF(Table2[[#This Row],[WMPInitiativeCategory]]="", "",INDEX('Initiative mapping-DO NOT EDIT'!$I$3:$I$13, MATCH(Table2[[#This Row],[WMPInitiativeCategory]],'Initiative mapping-DO NOT EDIT'!$H$3:$H$13,0)))</f>
        <v>7.3.2.</v>
      </c>
      <c r="E7" s="47" t="s">
        <v>145</v>
      </c>
      <c r="F7" s="47"/>
      <c r="G7" s="43">
        <f>IF(Table2[[#This Row],[WMPInitiativeActivity]]="","x",IF(Table2[[#This Row],[WMPInitiativeActivity]]="other", Table2[[#This Row],[ActivityNameifOther]], INDEX('Initiative mapping-DO NOT EDIT'!$C$3:$C$92,MATCH(Table2[[#This Row],[WMPInitiativeActivity]],'Initiative mapping-DO NOT EDIT'!$D$3:$D$92,0))))</f>
        <v>1</v>
      </c>
      <c r="H7" s="47" t="s">
        <v>146</v>
      </c>
      <c r="I7" s="49"/>
      <c r="J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7" s="51">
        <v>416</v>
      </c>
      <c r="L7" s="52"/>
      <c r="M7" s="53"/>
      <c r="N7" s="53"/>
      <c r="O7" s="53" t="s">
        <v>147</v>
      </c>
      <c r="P7" s="54"/>
      <c r="Q7" s="54"/>
      <c r="R7" s="53"/>
      <c r="S7" s="54"/>
      <c r="T7" s="54"/>
      <c r="U7" s="54"/>
      <c r="V7" s="45" t="s">
        <v>148</v>
      </c>
      <c r="W7" s="52" t="s">
        <v>149</v>
      </c>
      <c r="X7" s="52"/>
      <c r="Y7" s="52"/>
      <c r="Z7" s="52"/>
      <c r="AA7" s="55" t="s">
        <v>150</v>
      </c>
      <c r="AB7" s="52"/>
      <c r="AC7" s="57"/>
      <c r="AD7" s="57"/>
      <c r="AE7" s="40"/>
      <c r="AF7" s="62"/>
      <c r="AG7" s="59"/>
      <c r="AH7" s="59"/>
    </row>
    <row r="8" spans="1:34" ht="72">
      <c r="A8" s="43" t="str">
        <f>'READ ME FIRST'!$D$12</f>
        <v>PGE</v>
      </c>
      <c r="B8" s="44">
        <f>'READ ME FIRST'!$D$15</f>
        <v>44317</v>
      </c>
      <c r="C8" s="47" t="s">
        <v>144</v>
      </c>
      <c r="D8" s="46" t="str">
        <f>IF(Table2[[#This Row],[WMPInitiativeCategory]]="", "",INDEX('Initiative mapping-DO NOT EDIT'!$I$3:$I$13, MATCH(Table2[[#This Row],[WMPInitiativeCategory]],'Initiative mapping-DO NOT EDIT'!$H$3:$H$13,0)))</f>
        <v>7.3.2.</v>
      </c>
      <c r="E8" s="47" t="s">
        <v>145</v>
      </c>
      <c r="F8" s="47"/>
      <c r="G8" s="43">
        <f>IF(Table2[[#This Row],[WMPInitiativeActivity]]="","x",IF(Table2[[#This Row],[WMPInitiativeActivity]]="other", Table2[[#This Row],[ActivityNameifOther]], INDEX('Initiative mapping-DO NOT EDIT'!$C$3:$C$92,MATCH(Table2[[#This Row],[WMPInitiativeActivity]],'Initiative mapping-DO NOT EDIT'!$D$3:$D$92,0))))</f>
        <v>1</v>
      </c>
      <c r="H8" s="47" t="s">
        <v>151</v>
      </c>
      <c r="I8" s="49"/>
      <c r="J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8" s="51">
        <v>422</v>
      </c>
      <c r="L8" s="52"/>
      <c r="M8" s="53"/>
      <c r="N8" s="53"/>
      <c r="O8" s="53" t="s">
        <v>147</v>
      </c>
      <c r="P8" s="54"/>
      <c r="Q8" s="54"/>
      <c r="R8" s="53"/>
      <c r="S8" s="54"/>
      <c r="T8" s="54"/>
      <c r="U8" s="54"/>
      <c r="V8" s="45" t="s">
        <v>152</v>
      </c>
      <c r="W8" s="63" t="s">
        <v>153</v>
      </c>
      <c r="X8" s="52"/>
      <c r="Y8" s="52"/>
      <c r="Z8" s="52"/>
      <c r="AA8" s="55" t="s">
        <v>129</v>
      </c>
      <c r="AB8" s="52"/>
      <c r="AC8" s="57"/>
      <c r="AD8" s="57"/>
      <c r="AE8" s="40"/>
      <c r="AF8" s="62"/>
      <c r="AG8" s="59"/>
      <c r="AH8" s="59"/>
    </row>
    <row r="9" spans="1:34" ht="84">
      <c r="A9" s="43" t="str">
        <f>'READ ME FIRST'!$D$12</f>
        <v>PGE</v>
      </c>
      <c r="B9" s="44">
        <f>'READ ME FIRST'!$D$15</f>
        <v>44317</v>
      </c>
      <c r="C9" s="47" t="s">
        <v>144</v>
      </c>
      <c r="D9" s="46" t="str">
        <f>IF(Table2[[#This Row],[WMPInitiativeCategory]]="", "",INDEX('Initiative mapping-DO NOT EDIT'!$I$3:$I$13, MATCH(Table2[[#This Row],[WMPInitiativeCategory]],'Initiative mapping-DO NOT EDIT'!$H$3:$H$13,0)))</f>
        <v>7.3.2.</v>
      </c>
      <c r="E9" s="47" t="s">
        <v>145</v>
      </c>
      <c r="F9" s="47"/>
      <c r="G9" s="43">
        <f>IF(Table2[[#This Row],[WMPInitiativeActivity]]="","x",IF(Table2[[#This Row],[WMPInitiativeActivity]]="other", Table2[[#This Row],[ActivityNameifOther]], INDEX('Initiative mapping-DO NOT EDIT'!$C$3:$C$92,MATCH(Table2[[#This Row],[WMPInitiativeActivity]],'Initiative mapping-DO NOT EDIT'!$D$3:$D$92,0))))</f>
        <v>1</v>
      </c>
      <c r="H9" s="47" t="s">
        <v>154</v>
      </c>
      <c r="I9" s="49"/>
      <c r="J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9" s="51">
        <v>422</v>
      </c>
      <c r="L9" s="52"/>
      <c r="M9" s="53"/>
      <c r="N9" s="53"/>
      <c r="O9" s="53" t="s">
        <v>147</v>
      </c>
      <c r="P9" s="54"/>
      <c r="Q9" s="54"/>
      <c r="R9" s="53"/>
      <c r="S9" s="54"/>
      <c r="T9" s="54"/>
      <c r="U9" s="54"/>
      <c r="V9" s="45" t="s">
        <v>155</v>
      </c>
      <c r="W9" s="52" t="s">
        <v>156</v>
      </c>
      <c r="X9" s="55"/>
      <c r="Y9" s="56"/>
      <c r="Z9" s="60"/>
      <c r="AA9" s="55" t="s">
        <v>129</v>
      </c>
      <c r="AB9" s="52"/>
      <c r="AC9" s="57"/>
      <c r="AD9" s="57"/>
      <c r="AE9" s="40"/>
      <c r="AF9" s="62"/>
      <c r="AG9" s="59"/>
      <c r="AH9" s="59"/>
    </row>
    <row r="10" spans="1:34" ht="96">
      <c r="A10" s="43" t="str">
        <f>'READ ME FIRST'!$D$12</f>
        <v>PGE</v>
      </c>
      <c r="B10" s="44">
        <f>'READ ME FIRST'!$D$15</f>
        <v>44317</v>
      </c>
      <c r="C10" s="47" t="s">
        <v>144</v>
      </c>
      <c r="D10" s="46" t="str">
        <f>IF(Table2[[#This Row],[WMPInitiativeCategory]]="", "",INDEX('Initiative mapping-DO NOT EDIT'!$I$3:$I$13, MATCH(Table2[[#This Row],[WMPInitiativeCategory]],'Initiative mapping-DO NOT EDIT'!$H$3:$H$13,0)))</f>
        <v>7.3.2.</v>
      </c>
      <c r="E10" s="47" t="s">
        <v>157</v>
      </c>
      <c r="F10" s="47"/>
      <c r="G10" s="43">
        <f>IF(Table2[[#This Row],[WMPInitiativeActivity]]="","x",IF(Table2[[#This Row],[WMPInitiativeActivity]]="other", Table2[[#This Row],[ActivityNameifOther]], INDEX('Initiative mapping-DO NOT EDIT'!$C$3:$C$92,MATCH(Table2[[#This Row],[WMPInitiativeActivity]],'Initiative mapping-DO NOT EDIT'!$D$3:$D$92,0))))</f>
        <v>2</v>
      </c>
      <c r="H10" s="47" t="s">
        <v>158</v>
      </c>
      <c r="I10" s="49"/>
      <c r="J1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0" s="51">
        <v>438</v>
      </c>
      <c r="L10" s="52"/>
      <c r="M10" s="53"/>
      <c r="N10" s="53"/>
      <c r="O10" s="54"/>
      <c r="P10" s="54"/>
      <c r="Q10" s="54"/>
      <c r="R10" s="53"/>
      <c r="S10" s="54"/>
      <c r="T10" s="54"/>
      <c r="U10" s="54"/>
      <c r="V10" s="45" t="s">
        <v>159</v>
      </c>
      <c r="W10" s="52" t="s">
        <v>160</v>
      </c>
      <c r="X10" s="52"/>
      <c r="Y10" s="52"/>
      <c r="Z10" s="52"/>
      <c r="AA10" s="55" t="s">
        <v>161</v>
      </c>
      <c r="AB10" s="52" t="s">
        <v>162</v>
      </c>
      <c r="AC10" s="57"/>
      <c r="AD10" s="57"/>
      <c r="AE10" s="40"/>
      <c r="AF10" s="62"/>
      <c r="AG10" s="59"/>
      <c r="AH10" s="59"/>
    </row>
    <row r="11" spans="1:34" s="64" customFormat="1" ht="120">
      <c r="A11" s="43" t="str">
        <f>'READ ME FIRST'!$D$12</f>
        <v>PGE</v>
      </c>
      <c r="B11" s="44">
        <f>'READ ME FIRST'!$D$15</f>
        <v>44317</v>
      </c>
      <c r="C11" s="47" t="s">
        <v>144</v>
      </c>
      <c r="D11" s="46" t="str">
        <f>IF(Table2[[#This Row],[WMPInitiativeCategory]]="", "",INDEX('Initiative mapping-DO NOT EDIT'!$I$3:$I$13, MATCH(Table2[[#This Row],[WMPInitiativeCategory]],'Initiative mapping-DO NOT EDIT'!$H$3:$H$13,0)))</f>
        <v>7.3.2.</v>
      </c>
      <c r="E11" s="47" t="s">
        <v>157</v>
      </c>
      <c r="F11" s="47"/>
      <c r="G11" s="43">
        <f>IF(Table2[[#This Row],[WMPInitiativeActivity]]="","x",IF(Table2[[#This Row],[WMPInitiativeActivity]]="other", Table2[[#This Row],[ActivityNameifOther]], INDEX('Initiative mapping-DO NOT EDIT'!$C$3:$C$92,MATCH(Table2[[#This Row],[WMPInitiativeActivity]],'Initiative mapping-DO NOT EDIT'!$D$3:$D$92,0))))</f>
        <v>2</v>
      </c>
      <c r="H11" s="47" t="s">
        <v>163</v>
      </c>
      <c r="I11" s="49"/>
      <c r="J1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1" s="51">
        <v>442</v>
      </c>
      <c r="L11" s="52"/>
      <c r="M11" s="53"/>
      <c r="N11" s="53"/>
      <c r="O11" s="54"/>
      <c r="P11" s="54"/>
      <c r="Q11" s="54"/>
      <c r="R11" s="53"/>
      <c r="S11" s="54"/>
      <c r="T11" s="54"/>
      <c r="U11" s="54"/>
      <c r="V11" s="45" t="s">
        <v>164</v>
      </c>
      <c r="W11" s="52" t="s">
        <v>165</v>
      </c>
      <c r="X11" s="52"/>
      <c r="Y11" s="52"/>
      <c r="Z11" s="52"/>
      <c r="AA11" s="55" t="s">
        <v>129</v>
      </c>
      <c r="AB11" s="52"/>
      <c r="AC11" s="57"/>
      <c r="AD11" s="57"/>
      <c r="AE11" s="40"/>
      <c r="AF11" s="62"/>
      <c r="AG11" s="59"/>
      <c r="AH11" s="59"/>
    </row>
    <row r="12" spans="1:34" s="64" customFormat="1" ht="216">
      <c r="A12" s="43" t="str">
        <f>'READ ME FIRST'!$D$12</f>
        <v>PGE</v>
      </c>
      <c r="B12" s="44">
        <f>'READ ME FIRST'!$D$15</f>
        <v>44317</v>
      </c>
      <c r="C12" s="47" t="s">
        <v>144</v>
      </c>
      <c r="D12" s="46" t="str">
        <f>IF(Table2[[#This Row],[WMPInitiativeCategory]]="", "",INDEX('Initiative mapping-DO NOT EDIT'!$I$3:$I$13, MATCH(Table2[[#This Row],[WMPInitiativeCategory]],'Initiative mapping-DO NOT EDIT'!$H$3:$H$13,0)))</f>
        <v>7.3.2.</v>
      </c>
      <c r="E12" s="47" t="s">
        <v>157</v>
      </c>
      <c r="F12" s="47"/>
      <c r="G12" s="43">
        <f>IF(Table2[[#This Row],[WMPInitiativeActivity]]="","x",IF(Table2[[#This Row],[WMPInitiativeActivity]]="other", Table2[[#This Row],[ActivityNameifOther]], INDEX('Initiative mapping-DO NOT EDIT'!$C$3:$C$92,MATCH(Table2[[#This Row],[WMPInitiativeActivity]],'Initiative mapping-DO NOT EDIT'!$D$3:$D$92,0))))</f>
        <v>2</v>
      </c>
      <c r="H12" s="47" t="s">
        <v>166</v>
      </c>
      <c r="I12" s="49"/>
      <c r="J1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2" s="51">
        <v>446</v>
      </c>
      <c r="L12" s="52" t="s">
        <v>167</v>
      </c>
      <c r="M12" s="53">
        <v>50</v>
      </c>
      <c r="N12" s="53">
        <v>0</v>
      </c>
      <c r="O12" s="54"/>
      <c r="P12" s="54"/>
      <c r="Q12" s="54"/>
      <c r="R12" s="53">
        <v>0</v>
      </c>
      <c r="S12" s="54"/>
      <c r="T12" s="54"/>
      <c r="U12" s="54"/>
      <c r="V12" s="45" t="s">
        <v>168</v>
      </c>
      <c r="W12" s="65" t="s">
        <v>169</v>
      </c>
      <c r="X12" s="52"/>
      <c r="Y12" s="52"/>
      <c r="Z12" s="52"/>
      <c r="AA12" s="55" t="s">
        <v>129</v>
      </c>
      <c r="AB12" s="52"/>
      <c r="AC12" s="57"/>
      <c r="AD12" s="57"/>
      <c r="AE12" s="40"/>
      <c r="AF12" s="62"/>
      <c r="AG12" s="59"/>
      <c r="AH12" s="59"/>
    </row>
    <row r="13" spans="1:34" s="64" customFormat="1" ht="60">
      <c r="A13" s="43" t="str">
        <f>'READ ME FIRST'!$D$12</f>
        <v>PGE</v>
      </c>
      <c r="B13" s="44">
        <f>'READ ME FIRST'!$D$15</f>
        <v>44317</v>
      </c>
      <c r="C13" s="47" t="s">
        <v>144</v>
      </c>
      <c r="D13" s="46" t="str">
        <f>IF(Table2[[#This Row],[WMPInitiativeCategory]]="", "",INDEX('Initiative mapping-DO NOT EDIT'!$I$3:$I$13, MATCH(Table2[[#This Row],[WMPInitiativeCategory]],'Initiative mapping-DO NOT EDIT'!$H$3:$H$13,0)))</f>
        <v>7.3.2.</v>
      </c>
      <c r="E13" s="47" t="s">
        <v>170</v>
      </c>
      <c r="F13" s="47"/>
      <c r="G13" s="43">
        <f>IF(Table2[[#This Row],[WMPInitiativeActivity]]="","x",IF(Table2[[#This Row],[WMPInitiativeActivity]]="other", Table2[[#This Row],[ActivityNameifOther]], INDEX('Initiative mapping-DO NOT EDIT'!$C$3:$C$92,MATCH(Table2[[#This Row],[WMPInitiativeActivity]],'Initiative mapping-DO NOT EDIT'!$D$3:$D$92,0))))</f>
        <v>3</v>
      </c>
      <c r="H13" s="47" t="s">
        <v>170</v>
      </c>
      <c r="I13" s="49"/>
      <c r="J1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Forecasting_Fault indicators for detecting faults on electric lines and equipment  __2021</v>
      </c>
      <c r="K13" s="51">
        <v>450</v>
      </c>
      <c r="L13" s="52"/>
      <c r="M13" s="53"/>
      <c r="N13" s="53"/>
      <c r="O13" s="54"/>
      <c r="P13" s="54"/>
      <c r="Q13" s="54"/>
      <c r="R13" s="53"/>
      <c r="S13" s="54"/>
      <c r="T13" s="54"/>
      <c r="U13" s="54"/>
      <c r="V13" s="45" t="s">
        <v>171</v>
      </c>
      <c r="W13" s="52" t="s">
        <v>172</v>
      </c>
      <c r="X13" s="52"/>
      <c r="Y13" s="52"/>
      <c r="Z13" s="52"/>
      <c r="AA13" s="55" t="s">
        <v>150</v>
      </c>
      <c r="AB13" s="52"/>
      <c r="AC13" s="57"/>
      <c r="AD13" s="57"/>
      <c r="AE13" s="40"/>
      <c r="AF13" s="62"/>
      <c r="AG13" s="59"/>
      <c r="AH13" s="59"/>
    </row>
    <row r="14" spans="1:34" s="64" customFormat="1" ht="84">
      <c r="A14" s="43" t="str">
        <f>'READ ME FIRST'!$D$12</f>
        <v>PGE</v>
      </c>
      <c r="B14" s="44">
        <f>'READ ME FIRST'!$D$15</f>
        <v>44317</v>
      </c>
      <c r="C14" s="47" t="s">
        <v>144</v>
      </c>
      <c r="D14" s="46" t="str">
        <f>IF(Table2[[#This Row],[WMPInitiativeCategory]]="", "",INDEX('Initiative mapping-DO NOT EDIT'!$I$3:$I$13, MATCH(Table2[[#This Row],[WMPInitiativeCategory]],'Initiative mapping-DO NOT EDIT'!$H$3:$H$13,0)))</f>
        <v>7.3.2.</v>
      </c>
      <c r="E14" s="47" t="s">
        <v>173</v>
      </c>
      <c r="F14" s="47" t="s">
        <v>174</v>
      </c>
      <c r="G14" s="50" t="str">
        <f>IF(Table2[[#This Row],[WMPInitiativeActivity]]="","x",IF(Table2[[#This Row],[WMPInitiativeActivity]]="other", Table2[[#This Row],[ActivityNameifOther]], INDEX('Initiative mapping-DO NOT EDIT'!$C$3:$C$92,MATCH(Table2[[#This Row],[WMPInitiativeActivity]],'Initiative mapping-DO NOT EDIT'!$D$3:$D$92,0))))</f>
        <v>Wildfire Safety Operations Center - Hazard Risk Awareness</v>
      </c>
      <c r="H14" s="47" t="s">
        <v>174</v>
      </c>
      <c r="I14" s="49"/>
      <c r="J1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Forecasting_Wildfire Safety Operations Center - Hazard Risk Awareness__2021</v>
      </c>
      <c r="K14" s="51">
        <v>465</v>
      </c>
      <c r="L14" s="52"/>
      <c r="M14" s="53"/>
      <c r="N14" s="53"/>
      <c r="O14" s="54"/>
      <c r="P14" s="54"/>
      <c r="Q14" s="54"/>
      <c r="R14" s="53"/>
      <c r="S14" s="54"/>
      <c r="T14" s="54"/>
      <c r="U14" s="54"/>
      <c r="V14" s="45" t="s">
        <v>175</v>
      </c>
      <c r="W14" s="89" t="s">
        <v>176</v>
      </c>
      <c r="X14" s="61"/>
      <c r="Y14" s="61"/>
      <c r="Z14" s="52"/>
      <c r="AA14" s="66" t="s">
        <v>177</v>
      </c>
      <c r="AB14" s="52"/>
      <c r="AC14" s="57"/>
      <c r="AD14" s="57"/>
      <c r="AE14" s="40"/>
      <c r="AF14" s="62"/>
      <c r="AG14" s="59"/>
      <c r="AH14" s="59"/>
    </row>
    <row r="15" spans="1:34" s="64" customFormat="1" ht="60">
      <c r="A15" s="43" t="str">
        <f>'READ ME FIRST'!$D$12</f>
        <v>PGE</v>
      </c>
      <c r="B15" s="44">
        <f>'READ ME FIRST'!$D$15</f>
        <v>44317</v>
      </c>
      <c r="C15" s="47" t="s">
        <v>144</v>
      </c>
      <c r="D15" s="46" t="str">
        <f>IF(Table2[[#This Row],[WMPInitiativeCategory]]="", "",INDEX('Initiative mapping-DO NOT EDIT'!$I$3:$I$13, MATCH(Table2[[#This Row],[WMPInitiativeCategory]],'Initiative mapping-DO NOT EDIT'!$H$3:$H$13,0)))</f>
        <v>7.3.2.</v>
      </c>
      <c r="E15" s="47" t="s">
        <v>173</v>
      </c>
      <c r="F15" s="47" t="s">
        <v>178</v>
      </c>
      <c r="G15" s="50" t="str">
        <f>IF(Table2[[#This Row],[WMPInitiativeActivity]]="","x",IF(Table2[[#This Row],[WMPInitiativeActivity]]="other", Table2[[#This Row],[ActivityNameifOther]], INDEX('Initiative mapping-DO NOT EDIT'!$C$3:$C$92,MATCH(Table2[[#This Row],[WMPInitiativeActivity]],'Initiative mapping-DO NOT EDIT'!$D$3:$D$92,0))))</f>
        <v>Wildfire Safety Operations Center - Expansion Phase One</v>
      </c>
      <c r="H15" s="47" t="s">
        <v>178</v>
      </c>
      <c r="I15" s="49"/>
      <c r="J1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Forecasting_Wildfire Safety Operations Center - Expansion Phase One__2021</v>
      </c>
      <c r="K15" s="51">
        <v>465</v>
      </c>
      <c r="L15" s="52"/>
      <c r="M15" s="53"/>
      <c r="N15" s="53"/>
      <c r="O15" s="54"/>
      <c r="P15" s="54"/>
      <c r="Q15" s="54"/>
      <c r="R15" s="53"/>
      <c r="S15" s="54"/>
      <c r="T15" s="54"/>
      <c r="U15" s="54"/>
      <c r="V15" s="45" t="s">
        <v>179</v>
      </c>
      <c r="W15" s="65" t="s">
        <v>180</v>
      </c>
      <c r="X15" s="61"/>
      <c r="Y15" s="61"/>
      <c r="Z15" s="52"/>
      <c r="AA15" s="66" t="s">
        <v>129</v>
      </c>
      <c r="AB15" s="52"/>
      <c r="AC15" s="57"/>
      <c r="AD15" s="57"/>
      <c r="AE15" s="40"/>
      <c r="AF15" s="62"/>
      <c r="AG15" s="59"/>
      <c r="AH15" s="59"/>
    </row>
    <row r="16" spans="1:34" s="64" customFormat="1" ht="48">
      <c r="A16" s="43" t="str">
        <f>'READ ME FIRST'!$D$12</f>
        <v>PGE</v>
      </c>
      <c r="B16" s="44">
        <f>'READ ME FIRST'!$D$15</f>
        <v>44317</v>
      </c>
      <c r="C16" s="47" t="s">
        <v>144</v>
      </c>
      <c r="D16" s="46" t="str">
        <f>IF(Table2[[#This Row],[WMPInitiativeCategory]]="", "",INDEX('Initiative mapping-DO NOT EDIT'!$I$3:$I$13, MATCH(Table2[[#This Row],[WMPInitiativeCategory]],'Initiative mapping-DO NOT EDIT'!$H$3:$H$13,0)))</f>
        <v>7.3.2.</v>
      </c>
      <c r="E16" s="47" t="s">
        <v>173</v>
      </c>
      <c r="F16" s="47" t="s">
        <v>181</v>
      </c>
      <c r="G16" s="50" t="str">
        <f>IF(Table2[[#This Row],[WMPInitiativeActivity]]="","x",IF(Table2[[#This Row],[WMPInitiativeActivity]]="other", Table2[[#This Row],[ActivityNameifOther]], INDEX('Initiative mapping-DO NOT EDIT'!$C$3:$C$92,MATCH(Table2[[#This Row],[WMPInitiativeActivity]],'Initiative mapping-DO NOT EDIT'!$D$3:$D$92,0))))</f>
        <v>Meteorology Analytics / Operations Center</v>
      </c>
      <c r="H16" s="47" t="s">
        <v>181</v>
      </c>
      <c r="I16" s="49"/>
      <c r="J1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Forecasting_Meteorology Analytics / Operations Center__2021</v>
      </c>
      <c r="K16" s="51">
        <v>468</v>
      </c>
      <c r="L16" s="52"/>
      <c r="M16" s="53"/>
      <c r="N16" s="53"/>
      <c r="O16" s="54"/>
      <c r="P16" s="54"/>
      <c r="Q16" s="54"/>
      <c r="R16" s="53"/>
      <c r="S16" s="54"/>
      <c r="T16" s="54"/>
      <c r="U16" s="54"/>
      <c r="V16" s="45" t="s">
        <v>182</v>
      </c>
      <c r="W16" s="63" t="s">
        <v>183</v>
      </c>
      <c r="X16" s="61"/>
      <c r="Y16" s="61"/>
      <c r="Z16" s="52"/>
      <c r="AA16" s="55" t="s">
        <v>129</v>
      </c>
      <c r="AB16" s="52"/>
      <c r="AC16" s="57"/>
      <c r="AD16" s="57"/>
      <c r="AE16" s="40"/>
      <c r="AF16" s="62"/>
      <c r="AG16" s="59"/>
      <c r="AH16" s="59"/>
    </row>
    <row r="17" spans="1:34" s="64" customFormat="1" ht="120">
      <c r="A17" s="43" t="str">
        <f>'READ ME FIRST'!$D$12</f>
        <v>PGE</v>
      </c>
      <c r="B17" s="44">
        <f>'READ ME FIRST'!$D$15</f>
        <v>44317</v>
      </c>
      <c r="C17" s="47" t="s">
        <v>184</v>
      </c>
      <c r="D17" s="46" t="str">
        <f>IF(Table2[[#This Row],[WMPInitiativeCategory]]="", "",INDEX('Initiative mapping-DO NOT EDIT'!$I$3:$I$13, MATCH(Table2[[#This Row],[WMPInitiativeCategory]],'Initiative mapping-DO NOT EDIT'!$H$3:$H$13,0)))</f>
        <v>7.3.3.</v>
      </c>
      <c r="E17" s="47" t="s">
        <v>185</v>
      </c>
      <c r="F17" s="47"/>
      <c r="G17" s="43">
        <f>IF(Table2[[#This Row],[WMPInitiativeActivity]]="","x",IF(Table2[[#This Row],[WMPInitiativeActivity]]="other", Table2[[#This Row],[ActivityNameifOther]], INDEX('Initiative mapping-DO NOT EDIT'!$C$3:$C$92,MATCH(Table2[[#This Row],[WMPInitiativeActivity]],'Initiative mapping-DO NOT EDIT'!$D$3:$D$92,0))))</f>
        <v>1</v>
      </c>
      <c r="H17" s="47" t="s">
        <v>185</v>
      </c>
      <c r="I17" s="67" t="s">
        <v>186</v>
      </c>
      <c r="J1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Hardening_Capacitor maintenance and replacement program  _GhLogID_2021</v>
      </c>
      <c r="K17" s="51">
        <v>470</v>
      </c>
      <c r="L17" s="52"/>
      <c r="M17" s="53"/>
      <c r="N17" s="53"/>
      <c r="O17" s="54"/>
      <c r="P17" s="54"/>
      <c r="Q17" s="54"/>
      <c r="R17" s="53"/>
      <c r="S17" s="54"/>
      <c r="T17" s="54"/>
      <c r="U17" s="54"/>
      <c r="V17" s="45" t="s">
        <v>187</v>
      </c>
      <c r="W17" s="91" t="s">
        <v>188</v>
      </c>
      <c r="X17" s="61"/>
      <c r="Y17" s="61"/>
      <c r="Z17" s="52"/>
      <c r="AA17" s="55" t="s">
        <v>150</v>
      </c>
      <c r="AB17" s="52"/>
      <c r="AC17" s="57"/>
      <c r="AD17" s="57"/>
      <c r="AE17" s="40"/>
      <c r="AF17" s="62"/>
      <c r="AG17" s="59"/>
      <c r="AH17" s="59"/>
    </row>
    <row r="18" spans="1:34" s="64" customFormat="1" ht="48">
      <c r="A18" s="43" t="str">
        <f>'READ ME FIRST'!$D$12</f>
        <v>PGE</v>
      </c>
      <c r="B18" s="44">
        <f>'READ ME FIRST'!$D$15</f>
        <v>44317</v>
      </c>
      <c r="C18" s="47" t="s">
        <v>184</v>
      </c>
      <c r="D18" s="46" t="str">
        <f>IF(Table2[[#This Row],[WMPInitiativeCategory]]="", "",INDEX('Initiative mapping-DO NOT EDIT'!$I$3:$I$13, MATCH(Table2[[#This Row],[WMPInitiativeCategory]],'Initiative mapping-DO NOT EDIT'!$H$3:$H$13,0)))</f>
        <v>7.3.3.</v>
      </c>
      <c r="E18" s="47" t="s">
        <v>189</v>
      </c>
      <c r="F18" s="47"/>
      <c r="G18" s="43">
        <f>IF(Table2[[#This Row],[WMPInitiativeActivity]]="","x",IF(Table2[[#This Row],[WMPInitiativeActivity]]="other", Table2[[#This Row],[ActivityNameifOther]], INDEX('Initiative mapping-DO NOT EDIT'!$C$3:$C$92,MATCH(Table2[[#This Row],[WMPInitiativeActivity]],'Initiative mapping-DO NOT EDIT'!$D$3:$D$92,0))))</f>
        <v>10</v>
      </c>
      <c r="H18" s="47" t="s">
        <v>189</v>
      </c>
      <c r="I18" s="49"/>
      <c r="J1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Hardening_Maintenance, repair, and replacement of connectors, including hotline clamps  __2021</v>
      </c>
      <c r="K18" s="51">
        <v>501</v>
      </c>
      <c r="L18" s="52"/>
      <c r="M18" s="53"/>
      <c r="N18" s="53"/>
      <c r="O18" s="54"/>
      <c r="P18" s="54"/>
      <c r="Q18" s="54"/>
      <c r="R18" s="53"/>
      <c r="S18" s="54"/>
      <c r="T18" s="54"/>
      <c r="U18" s="54"/>
      <c r="V18" s="45" t="s">
        <v>190</v>
      </c>
      <c r="W18" s="52" t="s">
        <v>191</v>
      </c>
      <c r="X18" s="52"/>
      <c r="Y18" s="52"/>
      <c r="Z18" s="52"/>
      <c r="AA18" s="55" t="s">
        <v>150</v>
      </c>
      <c r="AB18" s="52"/>
      <c r="AC18" s="57"/>
      <c r="AD18" s="57"/>
      <c r="AE18" s="40"/>
      <c r="AF18" s="62"/>
      <c r="AG18" s="59"/>
      <c r="AH18" s="59"/>
    </row>
    <row r="19" spans="1:34" s="64" customFormat="1" ht="108">
      <c r="A19" s="43" t="str">
        <f>'READ ME FIRST'!$D$12</f>
        <v>PGE</v>
      </c>
      <c r="B19" s="44">
        <f>'READ ME FIRST'!$D$15</f>
        <v>44317</v>
      </c>
      <c r="C19" s="47" t="s">
        <v>133</v>
      </c>
      <c r="D19" s="46" t="str">
        <f>IF(Table2[[#This Row],[WMPInitiativeCategory]]="", "",INDEX('Initiative mapping-DO NOT EDIT'!$I$3:$I$13, MATCH(Table2[[#This Row],[WMPInitiativeCategory]],'Initiative mapping-DO NOT EDIT'!$H$3:$H$13,0)))</f>
        <v>7.3.7.</v>
      </c>
      <c r="E19" s="47" t="s">
        <v>192</v>
      </c>
      <c r="F19" s="47"/>
      <c r="G19" s="43">
        <f>IF(Table2[[#This Row],[WMPInitiativeActivity]]="","x",IF(Table2[[#This Row],[WMPInitiativeActivity]]="other", Table2[[#This Row],[ActivityNameifOther]], INDEX('Initiative mapping-DO NOT EDIT'!$C$3:$C$92,MATCH(Table2[[#This Row],[WMPInitiativeActivity]],'Initiative mapping-DO NOT EDIT'!$D$3:$D$92,0))))</f>
        <v>2</v>
      </c>
      <c r="H19" s="47" t="s">
        <v>193</v>
      </c>
      <c r="I19" s="49"/>
      <c r="J1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19" s="51">
        <v>715</v>
      </c>
      <c r="L19" s="52"/>
      <c r="M19" s="53"/>
      <c r="N19" s="53"/>
      <c r="O19" s="54"/>
      <c r="P19" s="54"/>
      <c r="Q19" s="54"/>
      <c r="R19" s="53"/>
      <c r="S19" s="54"/>
      <c r="T19" s="54"/>
      <c r="U19" s="54"/>
      <c r="V19" s="45" t="s">
        <v>194</v>
      </c>
      <c r="W19" s="52" t="s">
        <v>195</v>
      </c>
      <c r="X19" s="61"/>
      <c r="Y19" s="61"/>
      <c r="Z19" s="52"/>
      <c r="AA19" s="55" t="s">
        <v>129</v>
      </c>
      <c r="AB19" s="52"/>
      <c r="AC19" s="57"/>
      <c r="AD19" s="57"/>
      <c r="AE19" s="40"/>
      <c r="AF19" s="62"/>
      <c r="AG19" s="59"/>
      <c r="AH19" s="59"/>
    </row>
    <row r="20" spans="1:34" s="64" customFormat="1" ht="84">
      <c r="A20" s="43" t="str">
        <f>'READ ME FIRST'!$D$12</f>
        <v>PGE</v>
      </c>
      <c r="B20" s="44">
        <f>'READ ME FIRST'!$D$15</f>
        <v>44317</v>
      </c>
      <c r="C20" s="47" t="s">
        <v>184</v>
      </c>
      <c r="D20" s="46" t="str">
        <f>IF(Table2[[#This Row],[WMPInitiativeCategory]]="", "",INDEX('Initiative mapping-DO NOT EDIT'!$I$3:$I$13, MATCH(Table2[[#This Row],[WMPInitiativeCategory]],'Initiative mapping-DO NOT EDIT'!$H$3:$H$13,0)))</f>
        <v>7.3.3.</v>
      </c>
      <c r="E20" s="47" t="s">
        <v>196</v>
      </c>
      <c r="F20" s="47"/>
      <c r="G20" s="43">
        <f>IF(Table2[[#This Row],[WMPInitiativeActivity]]="","x",IF(Table2[[#This Row],[WMPInitiativeActivity]]="other", Table2[[#This Row],[ActivityNameifOther]], INDEX('Initiative mapping-DO NOT EDIT'!$C$3:$C$92,MATCH(Table2[[#This Row],[WMPInitiativeActivity]],'Initiative mapping-DO NOT EDIT'!$D$3:$D$92,0))))</f>
        <v>11</v>
      </c>
      <c r="H20" s="47" t="s">
        <v>197</v>
      </c>
      <c r="I20" s="49"/>
      <c r="J2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20" s="51">
        <v>513</v>
      </c>
      <c r="L20" s="52"/>
      <c r="M20" s="53"/>
      <c r="N20" s="53"/>
      <c r="O20" s="54"/>
      <c r="P20" s="54"/>
      <c r="Q20" s="54"/>
      <c r="R20" s="53"/>
      <c r="S20" s="54"/>
      <c r="T20" s="54"/>
      <c r="U20" s="54"/>
      <c r="V20" s="45" t="s">
        <v>198</v>
      </c>
      <c r="W20" s="63" t="s">
        <v>199</v>
      </c>
      <c r="X20" s="52"/>
      <c r="Y20" s="52"/>
      <c r="Z20" s="52"/>
      <c r="AA20" s="55" t="s">
        <v>129</v>
      </c>
      <c r="AB20" s="52"/>
      <c r="AC20" s="57"/>
      <c r="AD20" s="57"/>
      <c r="AE20" s="40"/>
      <c r="AF20" s="62"/>
      <c r="AG20" s="59"/>
      <c r="AH20" s="59"/>
    </row>
    <row r="21" spans="1:34" s="64" customFormat="1" ht="60">
      <c r="A21" s="43" t="str">
        <f>'READ ME FIRST'!$D$12</f>
        <v>PGE</v>
      </c>
      <c r="B21" s="44">
        <f>'READ ME FIRST'!$D$15</f>
        <v>44317</v>
      </c>
      <c r="C21" s="47" t="s">
        <v>184</v>
      </c>
      <c r="D21" s="46" t="str">
        <f>IF(Table2[[#This Row],[WMPInitiativeCategory]]="", "",INDEX('Initiative mapping-DO NOT EDIT'!$I$3:$I$13, MATCH(Table2[[#This Row],[WMPInitiativeCategory]],'Initiative mapping-DO NOT EDIT'!$H$3:$H$13,0)))</f>
        <v>7.3.3.</v>
      </c>
      <c r="E21" s="47" t="s">
        <v>196</v>
      </c>
      <c r="F21" s="47"/>
      <c r="G21" s="43">
        <f>IF(Table2[[#This Row],[WMPInitiativeActivity]]="","x",IF(Table2[[#This Row],[WMPInitiativeActivity]]="other", Table2[[#This Row],[ActivityNameifOther]], INDEX('Initiative mapping-DO NOT EDIT'!$C$3:$C$92,MATCH(Table2[[#This Row],[WMPInitiativeActivity]],'Initiative mapping-DO NOT EDIT'!$D$3:$D$92,0))))</f>
        <v>11</v>
      </c>
      <c r="H21" s="47" t="s">
        <v>200</v>
      </c>
      <c r="I21" s="49"/>
      <c r="J2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21" s="51">
        <v>514</v>
      </c>
      <c r="L21" s="52"/>
      <c r="M21" s="53"/>
      <c r="N21" s="53"/>
      <c r="O21" s="54"/>
      <c r="P21" s="54"/>
      <c r="Q21" s="54"/>
      <c r="R21" s="53"/>
      <c r="S21" s="54"/>
      <c r="T21" s="54"/>
      <c r="U21" s="54"/>
      <c r="V21" s="45" t="s">
        <v>201</v>
      </c>
      <c r="W21" s="52" t="s">
        <v>202</v>
      </c>
      <c r="X21" s="52"/>
      <c r="Y21" s="52"/>
      <c r="Z21" s="52"/>
      <c r="AA21" s="55" t="s">
        <v>129</v>
      </c>
      <c r="AB21" s="52"/>
      <c r="AC21" s="57"/>
      <c r="AD21" s="57"/>
      <c r="AE21" s="40"/>
      <c r="AF21" s="62"/>
      <c r="AG21" s="59"/>
      <c r="AH21" s="59"/>
    </row>
    <row r="22" spans="1:34" s="64" customFormat="1" ht="96">
      <c r="A22" s="43" t="str">
        <f>'READ ME FIRST'!$D$12</f>
        <v>PGE</v>
      </c>
      <c r="B22" s="44">
        <f>'READ ME FIRST'!$D$15</f>
        <v>44317</v>
      </c>
      <c r="C22" s="47" t="s">
        <v>133</v>
      </c>
      <c r="D22" s="46" t="str">
        <f>IF(Table2[[#This Row],[WMPInitiativeCategory]]="", "",INDEX('Initiative mapping-DO NOT EDIT'!$I$3:$I$13, MATCH(Table2[[#This Row],[WMPInitiativeCategory]],'Initiative mapping-DO NOT EDIT'!$H$3:$H$13,0)))</f>
        <v>7.3.7.</v>
      </c>
      <c r="E22" s="47" t="s">
        <v>192</v>
      </c>
      <c r="F22" s="47"/>
      <c r="G22" s="43">
        <f>IF(Table2[[#This Row],[WMPInitiativeActivity]]="","x",IF(Table2[[#This Row],[WMPInitiativeActivity]]="other", Table2[[#This Row],[ActivityNameifOther]], INDEX('Initiative mapping-DO NOT EDIT'!$C$3:$C$92,MATCH(Table2[[#This Row],[WMPInitiativeActivity]],'Initiative mapping-DO NOT EDIT'!$D$3:$D$92,0))))</f>
        <v>2</v>
      </c>
      <c r="H22" s="47" t="s">
        <v>203</v>
      </c>
      <c r="I22" s="49"/>
      <c r="J2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22" s="51">
        <v>715</v>
      </c>
      <c r="L22" s="52"/>
      <c r="M22" s="53"/>
      <c r="N22" s="53"/>
      <c r="O22" s="54"/>
      <c r="P22" s="54"/>
      <c r="Q22" s="54"/>
      <c r="R22" s="53"/>
      <c r="S22" s="54"/>
      <c r="T22" s="54"/>
      <c r="U22" s="54"/>
      <c r="V22" s="45" t="s">
        <v>204</v>
      </c>
      <c r="W22" s="52" t="s">
        <v>205</v>
      </c>
      <c r="X22" s="61"/>
      <c r="Y22" s="61"/>
      <c r="Z22" s="52"/>
      <c r="AA22" s="55" t="s">
        <v>129</v>
      </c>
      <c r="AB22" s="52"/>
      <c r="AC22" s="57"/>
      <c r="AD22" s="57"/>
      <c r="AE22" s="40"/>
      <c r="AF22" s="62"/>
      <c r="AG22" s="59"/>
      <c r="AH22" s="59"/>
    </row>
    <row r="23" spans="1:34" s="64" customFormat="1" ht="120">
      <c r="A23" s="43" t="str">
        <f>'READ ME FIRST'!$D$12</f>
        <v>PGE</v>
      </c>
      <c r="B23" s="44">
        <f>'READ ME FIRST'!$D$15</f>
        <v>44317</v>
      </c>
      <c r="C23" s="47" t="s">
        <v>133</v>
      </c>
      <c r="D23" s="46" t="str">
        <f>IF(Table2[[#This Row],[WMPInitiativeCategory]]="", "",INDEX('Initiative mapping-DO NOT EDIT'!$I$3:$I$13, MATCH(Table2[[#This Row],[WMPInitiativeCategory]],'Initiative mapping-DO NOT EDIT'!$H$3:$H$13,0)))</f>
        <v>7.3.7.</v>
      </c>
      <c r="E23" s="47" t="s">
        <v>192</v>
      </c>
      <c r="F23" s="47"/>
      <c r="G23" s="43">
        <f>IF(Table2[[#This Row],[WMPInitiativeActivity]]="","x",IF(Table2[[#This Row],[WMPInitiativeActivity]]="other", Table2[[#This Row],[ActivityNameifOther]], INDEX('Initiative mapping-DO NOT EDIT'!$C$3:$C$92,MATCH(Table2[[#This Row],[WMPInitiativeActivity]],'Initiative mapping-DO NOT EDIT'!$D$3:$D$92,0))))</f>
        <v>2</v>
      </c>
      <c r="H23" s="47" t="s">
        <v>192</v>
      </c>
      <c r="I23" s="49"/>
      <c r="J2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23" s="51">
        <v>715</v>
      </c>
      <c r="L23" s="52"/>
      <c r="M23" s="53"/>
      <c r="N23" s="53"/>
      <c r="O23" s="54"/>
      <c r="P23" s="54"/>
      <c r="Q23" s="54"/>
      <c r="R23" s="53"/>
      <c r="S23" s="54"/>
      <c r="T23" s="54"/>
      <c r="U23" s="54"/>
      <c r="V23" s="45" t="s">
        <v>206</v>
      </c>
      <c r="W23" s="52" t="s">
        <v>207</v>
      </c>
      <c r="X23" s="61"/>
      <c r="Y23" s="61"/>
      <c r="Z23" s="52"/>
      <c r="AA23" s="55" t="s">
        <v>129</v>
      </c>
      <c r="AB23" s="52"/>
      <c r="AC23" s="57"/>
      <c r="AD23" s="57"/>
      <c r="AE23" s="40"/>
      <c r="AF23" s="62"/>
      <c r="AG23" s="59"/>
      <c r="AH23" s="59"/>
    </row>
    <row r="24" spans="1:34" s="64" customFormat="1" ht="72">
      <c r="A24" s="43" t="str">
        <f>'READ ME FIRST'!$D$12</f>
        <v>PGE</v>
      </c>
      <c r="B24" s="44">
        <f>'READ ME FIRST'!$D$15</f>
        <v>44317</v>
      </c>
      <c r="C24" s="47" t="s">
        <v>184</v>
      </c>
      <c r="D24" s="46" t="str">
        <f>IF(Table2[[#This Row],[WMPInitiativeCategory]]="", "",INDEX('Initiative mapping-DO NOT EDIT'!$I$3:$I$13, MATCH(Table2[[#This Row],[WMPInitiativeCategory]],'Initiative mapping-DO NOT EDIT'!$H$3:$H$13,0)))</f>
        <v>7.3.3.</v>
      </c>
      <c r="E24" s="47" t="s">
        <v>208</v>
      </c>
      <c r="F24" s="47"/>
      <c r="G24" s="43">
        <f>IF(Table2[[#This Row],[WMPInitiativeActivity]]="","x",IF(Table2[[#This Row],[WMPInitiativeActivity]]="other", Table2[[#This Row],[ActivityNameifOther]], INDEX('Initiative mapping-DO NOT EDIT'!$C$3:$C$92,MATCH(Table2[[#This Row],[WMPInitiativeActivity]],'Initiative mapping-DO NOT EDIT'!$D$3:$D$92,0))))</f>
        <v>12</v>
      </c>
      <c r="H24" s="47" t="s">
        <v>209</v>
      </c>
      <c r="I24" s="49"/>
      <c r="J2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4" s="51">
        <v>527</v>
      </c>
      <c r="L24" s="52"/>
      <c r="M24" s="53"/>
      <c r="N24" s="53"/>
      <c r="O24" s="54"/>
      <c r="P24" s="54"/>
      <c r="Q24" s="54"/>
      <c r="R24" s="53"/>
      <c r="S24" s="54"/>
      <c r="T24" s="54"/>
      <c r="U24" s="54"/>
      <c r="V24" s="45" t="s">
        <v>210</v>
      </c>
      <c r="W24" s="52" t="s">
        <v>211</v>
      </c>
      <c r="X24" s="52"/>
      <c r="Y24" s="52"/>
      <c r="Z24" s="52"/>
      <c r="AA24" s="55" t="s">
        <v>129</v>
      </c>
      <c r="AB24" s="52"/>
      <c r="AC24" s="57"/>
      <c r="AD24" s="57"/>
      <c r="AE24" s="40"/>
      <c r="AF24" s="62"/>
      <c r="AG24" s="59"/>
      <c r="AH24" s="59"/>
    </row>
    <row r="25" spans="1:34" s="64" customFormat="1" ht="132">
      <c r="A25" s="43" t="str">
        <f>'READ ME FIRST'!$D$12</f>
        <v>PGE</v>
      </c>
      <c r="B25" s="44">
        <f>'READ ME FIRST'!$D$15</f>
        <v>44317</v>
      </c>
      <c r="C25" s="47" t="s">
        <v>184</v>
      </c>
      <c r="D25" s="46" t="str">
        <f>IF(Table2[[#This Row],[WMPInitiativeCategory]]="", "",INDEX('Initiative mapping-DO NOT EDIT'!$I$3:$I$13, MATCH(Table2[[#This Row],[WMPInitiativeCategory]],'Initiative mapping-DO NOT EDIT'!$H$3:$H$13,0)))</f>
        <v>7.3.3.</v>
      </c>
      <c r="E25" s="47" t="s">
        <v>208</v>
      </c>
      <c r="F25" s="47"/>
      <c r="G25" s="43">
        <f>IF(Table2[[#This Row],[WMPInitiativeActivity]]="","x",IF(Table2[[#This Row],[WMPInitiativeActivity]]="other", Table2[[#This Row],[ActivityNameifOther]], INDEX('Initiative mapping-DO NOT EDIT'!$C$3:$C$92,MATCH(Table2[[#This Row],[WMPInitiativeActivity]],'Initiative mapping-DO NOT EDIT'!$D$3:$D$92,0))))</f>
        <v>12</v>
      </c>
      <c r="H25" s="47" t="s">
        <v>212</v>
      </c>
      <c r="I25" s="49"/>
      <c r="J2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5" s="51">
        <v>527</v>
      </c>
      <c r="L25" s="52"/>
      <c r="M25" s="53"/>
      <c r="N25" s="53"/>
      <c r="O25" s="54"/>
      <c r="P25" s="54"/>
      <c r="Q25" s="54"/>
      <c r="R25" s="53"/>
      <c r="S25" s="54"/>
      <c r="T25" s="54"/>
      <c r="U25" s="54"/>
      <c r="V25" s="45" t="s">
        <v>213</v>
      </c>
      <c r="W25" s="52" t="s">
        <v>214</v>
      </c>
      <c r="X25" s="52"/>
      <c r="Y25" s="52"/>
      <c r="Z25" s="52"/>
      <c r="AA25" s="55" t="s">
        <v>129</v>
      </c>
      <c r="AB25" s="52"/>
      <c r="AC25" s="57"/>
      <c r="AD25" s="57"/>
      <c r="AE25" s="40"/>
      <c r="AF25" s="62"/>
      <c r="AG25" s="59"/>
      <c r="AH25" s="59"/>
    </row>
    <row r="26" spans="1:34" s="64" customFormat="1" ht="72">
      <c r="A26" s="43" t="str">
        <f>'READ ME FIRST'!$D$12</f>
        <v>PGE</v>
      </c>
      <c r="B26" s="44">
        <f>'READ ME FIRST'!$D$15</f>
        <v>44317</v>
      </c>
      <c r="C26" s="47" t="s">
        <v>184</v>
      </c>
      <c r="D26" s="46" t="str">
        <f>IF(Table2[[#This Row],[WMPInitiativeCategory]]="", "",INDEX('Initiative mapping-DO NOT EDIT'!$I$3:$I$13, MATCH(Table2[[#This Row],[WMPInitiativeCategory]],'Initiative mapping-DO NOT EDIT'!$H$3:$H$13,0)))</f>
        <v>7.3.3.</v>
      </c>
      <c r="E26" s="47" t="s">
        <v>208</v>
      </c>
      <c r="F26" s="47"/>
      <c r="G26" s="68">
        <f>IF(Table2[[#This Row],[WMPInitiativeActivity]]="","x",IF(Table2[[#This Row],[WMPInitiativeActivity]]="other", Table2[[#This Row],[ActivityNameifOther]], INDEX('Initiative mapping-DO NOT EDIT'!$C$3:$C$92,MATCH(Table2[[#This Row],[WMPInitiativeActivity]],'Initiative mapping-DO NOT EDIT'!$D$3:$D$92,0))))</f>
        <v>12</v>
      </c>
      <c r="H26" s="47" t="s">
        <v>215</v>
      </c>
      <c r="I26" s="49"/>
      <c r="J2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6" s="51">
        <v>530</v>
      </c>
      <c r="L26" s="52"/>
      <c r="M26" s="53"/>
      <c r="N26" s="53"/>
      <c r="O26" s="54"/>
      <c r="P26" s="54"/>
      <c r="Q26" s="54"/>
      <c r="R26" s="53"/>
      <c r="S26" s="54"/>
      <c r="T26" s="54"/>
      <c r="U26" s="54"/>
      <c r="V26" s="45" t="s">
        <v>216</v>
      </c>
      <c r="W26" s="52" t="s">
        <v>217</v>
      </c>
      <c r="X26" s="52"/>
      <c r="Y26" s="52"/>
      <c r="Z26" s="52"/>
      <c r="AA26" s="55" t="s">
        <v>129</v>
      </c>
      <c r="AB26" s="52"/>
      <c r="AC26" s="57"/>
      <c r="AD26" s="57"/>
      <c r="AE26" s="40"/>
      <c r="AF26" s="62"/>
      <c r="AG26" s="59"/>
      <c r="AH26" s="59"/>
    </row>
    <row r="27" spans="1:34" s="64" customFormat="1" ht="144">
      <c r="A27" s="43" t="str">
        <f>'READ ME FIRST'!$D$12</f>
        <v>PGE</v>
      </c>
      <c r="B27" s="44">
        <f>'READ ME FIRST'!$D$15</f>
        <v>44317</v>
      </c>
      <c r="C27" s="47" t="s">
        <v>184</v>
      </c>
      <c r="D27" s="46" t="str">
        <f>IF(Table2[[#This Row],[WMPInitiativeCategory]]="", "",INDEX('Initiative mapping-DO NOT EDIT'!$I$3:$I$13, MATCH(Table2[[#This Row],[WMPInitiativeCategory]],'Initiative mapping-DO NOT EDIT'!$H$3:$H$13,0)))</f>
        <v>7.3.3.</v>
      </c>
      <c r="E27" s="47" t="s">
        <v>208</v>
      </c>
      <c r="F27" s="47"/>
      <c r="G27" s="68">
        <f>IF(Table2[[#This Row],[WMPInitiativeActivity]]="","x",IF(Table2[[#This Row],[WMPInitiativeActivity]]="other", Table2[[#This Row],[ActivityNameifOther]], INDEX('Initiative mapping-DO NOT EDIT'!$C$3:$C$92,MATCH(Table2[[#This Row],[WMPInitiativeActivity]],'Initiative mapping-DO NOT EDIT'!$D$3:$D$92,0))))</f>
        <v>12</v>
      </c>
      <c r="H27" s="47" t="s">
        <v>218</v>
      </c>
      <c r="I27" s="49"/>
      <c r="J2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7" s="51">
        <v>530</v>
      </c>
      <c r="L27" s="52"/>
      <c r="M27" s="53"/>
      <c r="N27" s="53"/>
      <c r="O27" s="54"/>
      <c r="P27" s="54"/>
      <c r="Q27" s="54"/>
      <c r="R27" s="53"/>
      <c r="S27" s="54"/>
      <c r="T27" s="54"/>
      <c r="U27" s="54"/>
      <c r="V27" s="45" t="s">
        <v>219</v>
      </c>
      <c r="W27" s="52" t="s">
        <v>220</v>
      </c>
      <c r="X27" s="52"/>
      <c r="Y27" s="52"/>
      <c r="Z27" s="52"/>
      <c r="AA27" s="55" t="s">
        <v>129</v>
      </c>
      <c r="AB27" s="52"/>
      <c r="AC27" s="57"/>
      <c r="AD27" s="57"/>
      <c r="AE27" s="40"/>
      <c r="AF27" s="62"/>
      <c r="AG27" s="59"/>
      <c r="AH27" s="59"/>
    </row>
    <row r="28" spans="1:34" s="64" customFormat="1" ht="72">
      <c r="A28" s="43" t="str">
        <f>'READ ME FIRST'!$D$12</f>
        <v>PGE</v>
      </c>
      <c r="B28" s="44">
        <f>'READ ME FIRST'!$D$15</f>
        <v>44317</v>
      </c>
      <c r="C28" s="47" t="s">
        <v>184</v>
      </c>
      <c r="D28" s="46" t="str">
        <f>IF(Table2[[#This Row],[WMPInitiativeCategory]]="", "",INDEX('Initiative mapping-DO NOT EDIT'!$I$3:$I$13, MATCH(Table2[[#This Row],[WMPInitiativeCategory]],'Initiative mapping-DO NOT EDIT'!$H$3:$H$13,0)))</f>
        <v>7.3.3.</v>
      </c>
      <c r="E28" s="47" t="s">
        <v>208</v>
      </c>
      <c r="F28" s="47"/>
      <c r="G28" s="68">
        <f>IF(Table2[[#This Row],[WMPInitiativeActivity]]="","x",IF(Table2[[#This Row],[WMPInitiativeActivity]]="other", Table2[[#This Row],[ActivityNameifOther]], INDEX('Initiative mapping-DO NOT EDIT'!$C$3:$C$92,MATCH(Table2[[#This Row],[WMPInitiativeActivity]],'Initiative mapping-DO NOT EDIT'!$D$3:$D$92,0))))</f>
        <v>12</v>
      </c>
      <c r="H28" s="47" t="s">
        <v>221</v>
      </c>
      <c r="I28" s="49"/>
      <c r="J2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8" s="51">
        <v>533</v>
      </c>
      <c r="L28" s="52"/>
      <c r="M28" s="53"/>
      <c r="N28" s="53"/>
      <c r="O28" s="54"/>
      <c r="P28" s="54"/>
      <c r="Q28" s="54"/>
      <c r="R28" s="53"/>
      <c r="S28" s="54"/>
      <c r="T28" s="54"/>
      <c r="U28" s="54"/>
      <c r="V28" s="45" t="s">
        <v>222</v>
      </c>
      <c r="W28" s="52" t="s">
        <v>223</v>
      </c>
      <c r="X28" s="52"/>
      <c r="Y28" s="52"/>
      <c r="Z28" s="52"/>
      <c r="AA28" s="55" t="s">
        <v>150</v>
      </c>
      <c r="AB28" s="52"/>
      <c r="AC28" s="57"/>
      <c r="AD28" s="57"/>
      <c r="AE28" s="40"/>
      <c r="AF28" s="62"/>
      <c r="AG28" s="59"/>
      <c r="AH28" s="59"/>
    </row>
    <row r="29" spans="1:34" s="64" customFormat="1" ht="60">
      <c r="A29" s="43" t="str">
        <f>'READ ME FIRST'!$D$12</f>
        <v>PGE</v>
      </c>
      <c r="B29" s="44">
        <f>'READ ME FIRST'!$D$15</f>
        <v>44317</v>
      </c>
      <c r="C29" s="47" t="s">
        <v>184</v>
      </c>
      <c r="D29" s="46" t="str">
        <f>IF(Table2[[#This Row],[WMPInitiativeCategory]]="", "",INDEX('Initiative mapping-DO NOT EDIT'!$I$3:$I$13, MATCH(Table2[[#This Row],[WMPInitiativeCategory]],'Initiative mapping-DO NOT EDIT'!$H$3:$H$13,0)))</f>
        <v>7.3.3.</v>
      </c>
      <c r="E29" s="47" t="s">
        <v>208</v>
      </c>
      <c r="F29" s="47"/>
      <c r="G29" s="68">
        <f>IF(Table2[[#This Row],[WMPInitiativeActivity]]="","x",IF(Table2[[#This Row],[WMPInitiativeActivity]]="other", Table2[[#This Row],[ActivityNameifOther]], INDEX('Initiative mapping-DO NOT EDIT'!$C$3:$C$92,MATCH(Table2[[#This Row],[WMPInitiativeActivity]],'Initiative mapping-DO NOT EDIT'!$D$3:$D$92,0))))</f>
        <v>12</v>
      </c>
      <c r="H29" s="47" t="s">
        <v>224</v>
      </c>
      <c r="I29" s="49"/>
      <c r="J2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9" s="51">
        <v>536</v>
      </c>
      <c r="L29" s="52"/>
      <c r="M29" s="53"/>
      <c r="N29" s="53"/>
      <c r="O29" s="54"/>
      <c r="P29" s="54"/>
      <c r="Q29" s="54"/>
      <c r="R29" s="53"/>
      <c r="S29" s="54"/>
      <c r="T29" s="54"/>
      <c r="U29" s="54"/>
      <c r="V29" s="45" t="s">
        <v>225</v>
      </c>
      <c r="W29" s="52" t="s">
        <v>226</v>
      </c>
      <c r="X29" s="52"/>
      <c r="Y29" s="52"/>
      <c r="Z29" s="52"/>
      <c r="AA29" s="55" t="s">
        <v>150</v>
      </c>
      <c r="AB29" s="52"/>
      <c r="AC29" s="57"/>
      <c r="AD29" s="57"/>
      <c r="AE29" s="40"/>
      <c r="AF29" s="62"/>
      <c r="AG29" s="59"/>
      <c r="AH29" s="59"/>
    </row>
    <row r="30" spans="1:34" s="64" customFormat="1" ht="60">
      <c r="A30" s="43" t="str">
        <f>'READ ME FIRST'!$D$12</f>
        <v>PGE</v>
      </c>
      <c r="B30" s="44">
        <f>'READ ME FIRST'!$D$15</f>
        <v>44317</v>
      </c>
      <c r="C30" s="47" t="s">
        <v>184</v>
      </c>
      <c r="D30" s="46" t="str">
        <f>IF(Table2[[#This Row],[WMPInitiativeCategory]]="", "",INDEX('Initiative mapping-DO NOT EDIT'!$I$3:$I$13, MATCH(Table2[[#This Row],[WMPInitiativeCategory]],'Initiative mapping-DO NOT EDIT'!$H$3:$H$13,0)))</f>
        <v>7.3.3.</v>
      </c>
      <c r="E30" s="47" t="s">
        <v>227</v>
      </c>
      <c r="F30" s="47"/>
      <c r="G30" s="43">
        <f>IF(Table2[[#This Row],[WMPInitiativeActivity]]="","x",IF(Table2[[#This Row],[WMPInitiativeActivity]]="other", Table2[[#This Row],[ActivityNameifOther]], INDEX('Initiative mapping-DO NOT EDIT'!$C$3:$C$92,MATCH(Table2[[#This Row],[WMPInitiativeActivity]],'Initiative mapping-DO NOT EDIT'!$D$3:$D$92,0))))</f>
        <v>13</v>
      </c>
      <c r="H30" s="47" t="s">
        <v>227</v>
      </c>
      <c r="I30" s="49"/>
      <c r="J3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Hardening_Pole loading infrastructure hardening and replacement program based on pole loading assessment program __2021</v>
      </c>
      <c r="K30" s="51">
        <v>539</v>
      </c>
      <c r="L30" s="52" t="s">
        <v>228</v>
      </c>
      <c r="M30" s="53">
        <v>160000</v>
      </c>
      <c r="N30" s="53">
        <v>15000</v>
      </c>
      <c r="O30" s="54"/>
      <c r="P30" s="54"/>
      <c r="Q30" s="54"/>
      <c r="R30" s="71">
        <v>0</v>
      </c>
      <c r="S30" s="54"/>
      <c r="T30" s="54"/>
      <c r="U30" s="54"/>
      <c r="V30" s="45" t="s">
        <v>229</v>
      </c>
      <c r="W30" s="85" t="s">
        <v>230</v>
      </c>
      <c r="X30" s="52"/>
      <c r="Y30" s="52"/>
      <c r="Z30" s="52"/>
      <c r="AA30" s="55" t="s">
        <v>161</v>
      </c>
      <c r="AB30" s="52" t="s">
        <v>231</v>
      </c>
      <c r="AC30" s="57"/>
      <c r="AD30" s="57"/>
      <c r="AE30" s="40"/>
      <c r="AF30" s="62"/>
      <c r="AG30" s="59"/>
      <c r="AH30" s="59"/>
    </row>
    <row r="31" spans="1:34" s="64" customFormat="1" ht="36">
      <c r="A31" s="43" t="str">
        <f>'READ ME FIRST'!$D$12</f>
        <v>PGE</v>
      </c>
      <c r="B31" s="44">
        <f>'READ ME FIRST'!$D$15</f>
        <v>44317</v>
      </c>
      <c r="C31" s="47" t="s">
        <v>184</v>
      </c>
      <c r="D31" s="46" t="str">
        <f>IF(Table2[[#This Row],[WMPInitiativeCategory]]="", "",INDEX('Initiative mapping-DO NOT EDIT'!$I$3:$I$13, MATCH(Table2[[#This Row],[WMPInitiativeCategory]],'Initiative mapping-DO NOT EDIT'!$H$3:$H$13,0)))</f>
        <v>7.3.3.</v>
      </c>
      <c r="E31" s="47" t="s">
        <v>232</v>
      </c>
      <c r="F31" s="47"/>
      <c r="G31" s="43">
        <f>IF(Table2[[#This Row],[WMPInitiativeActivity]]="","x",IF(Table2[[#This Row],[WMPInitiativeActivity]]="other", Table2[[#This Row],[ActivityNameifOther]], INDEX('Initiative mapping-DO NOT EDIT'!$C$3:$C$92,MATCH(Table2[[#This Row],[WMPInitiativeActivity]],'Initiative mapping-DO NOT EDIT'!$D$3:$D$92,0))))</f>
        <v>14</v>
      </c>
      <c r="H31" s="47" t="s">
        <v>232</v>
      </c>
      <c r="I31" s="49"/>
      <c r="J3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Hardening_Transformers maintenance and replacement  __2021</v>
      </c>
      <c r="K31" s="51">
        <v>541</v>
      </c>
      <c r="L31" s="52"/>
      <c r="M31" s="53"/>
      <c r="N31" s="53"/>
      <c r="O31" s="54"/>
      <c r="P31" s="54"/>
      <c r="Q31" s="54"/>
      <c r="R31" s="53"/>
      <c r="S31" s="54"/>
      <c r="T31" s="54"/>
      <c r="U31" s="54"/>
      <c r="V31" s="45" t="s">
        <v>233</v>
      </c>
      <c r="W31" s="45" t="s">
        <v>234</v>
      </c>
      <c r="X31" s="52"/>
      <c r="Y31" s="52"/>
      <c r="Z31" s="52"/>
      <c r="AA31" s="55" t="s">
        <v>150</v>
      </c>
      <c r="AB31" s="52"/>
      <c r="AC31" s="57"/>
      <c r="AD31" s="57"/>
      <c r="AE31" s="40"/>
      <c r="AF31" s="62"/>
      <c r="AG31" s="59"/>
      <c r="AH31" s="59"/>
    </row>
    <row r="32" spans="1:34" s="64" customFormat="1" ht="96">
      <c r="A32" s="43" t="str">
        <f>'READ ME FIRST'!$D$12</f>
        <v>PGE</v>
      </c>
      <c r="B32" s="44">
        <f>'READ ME FIRST'!$D$15</f>
        <v>44317</v>
      </c>
      <c r="C32" s="47" t="s">
        <v>184</v>
      </c>
      <c r="D32" s="46" t="str">
        <f>IF(Table2[[#This Row],[WMPInitiativeCategory]]="", "",INDEX('Initiative mapping-DO NOT EDIT'!$I$3:$I$13, MATCH(Table2[[#This Row],[WMPInitiativeCategory]],'Initiative mapping-DO NOT EDIT'!$H$3:$H$13,0)))</f>
        <v>7.3.3.</v>
      </c>
      <c r="E32" s="47" t="s">
        <v>235</v>
      </c>
      <c r="F32" s="47"/>
      <c r="G32" s="43">
        <f>IF(Table2[[#This Row],[WMPInitiativeActivity]]="","x",IF(Table2[[#This Row],[WMPInitiativeActivity]]="other", Table2[[#This Row],[ActivityNameifOther]], INDEX('Initiative mapping-DO NOT EDIT'!$C$3:$C$92,MATCH(Table2[[#This Row],[WMPInitiativeActivity]],'Initiative mapping-DO NOT EDIT'!$D$3:$D$92,0))))</f>
        <v>15</v>
      </c>
      <c r="H32" s="47" t="s">
        <v>235</v>
      </c>
      <c r="I32" s="49"/>
      <c r="J3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Hardening_Transmission tower maintenance and replacement  __2021</v>
      </c>
      <c r="K32" s="51">
        <v>543</v>
      </c>
      <c r="L32" s="52"/>
      <c r="M32" s="53"/>
      <c r="N32" s="53"/>
      <c r="O32" s="54"/>
      <c r="P32" s="54"/>
      <c r="Q32" s="54"/>
      <c r="R32" s="53"/>
      <c r="S32" s="54"/>
      <c r="T32" s="54"/>
      <c r="U32" s="54"/>
      <c r="V32" s="45" t="s">
        <v>236</v>
      </c>
      <c r="W32" s="52" t="s">
        <v>237</v>
      </c>
      <c r="X32" s="52"/>
      <c r="Y32" s="52"/>
      <c r="Z32" s="52"/>
      <c r="AA32" s="55" t="s">
        <v>150</v>
      </c>
      <c r="AB32" s="52"/>
      <c r="AC32" s="57"/>
      <c r="AD32" s="57"/>
      <c r="AE32" s="40"/>
      <c r="AF32" s="62"/>
      <c r="AG32" s="59"/>
      <c r="AH32" s="59"/>
    </row>
    <row r="33" spans="1:34" s="64" customFormat="1" ht="36">
      <c r="A33" s="43" t="str">
        <f>'READ ME FIRST'!$D$12</f>
        <v>PGE</v>
      </c>
      <c r="B33" s="44">
        <f>'READ ME FIRST'!$D$15</f>
        <v>44317</v>
      </c>
      <c r="C33" s="47" t="s">
        <v>184</v>
      </c>
      <c r="D33" s="46" t="str">
        <f>IF(Table2[[#This Row],[WMPInitiativeCategory]]="", "",INDEX('Initiative mapping-DO NOT EDIT'!$I$3:$I$13, MATCH(Table2[[#This Row],[WMPInitiativeCategory]],'Initiative mapping-DO NOT EDIT'!$H$3:$H$13,0)))</f>
        <v>7.3.3.</v>
      </c>
      <c r="E33" s="47" t="s">
        <v>238</v>
      </c>
      <c r="F33" s="47"/>
      <c r="G33" s="43">
        <f>IF(Table2[[#This Row],[WMPInitiativeActivity]]="","x",IF(Table2[[#This Row],[WMPInitiativeActivity]]="other", Table2[[#This Row],[ActivityNameifOther]], INDEX('Initiative mapping-DO NOT EDIT'!$C$3:$C$92,MATCH(Table2[[#This Row],[WMPInitiativeActivity]],'Initiative mapping-DO NOT EDIT'!$D$3:$D$92,0))))</f>
        <v>16</v>
      </c>
      <c r="H33" s="47" t="s">
        <v>238</v>
      </c>
      <c r="I33" s="67" t="s">
        <v>186</v>
      </c>
      <c r="J3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Hardening_Undergrounding of electric lines and/or equipment  _GhLogID_2021</v>
      </c>
      <c r="K33" s="51">
        <v>545</v>
      </c>
      <c r="L33" s="52"/>
      <c r="M33" s="53"/>
      <c r="N33" s="53"/>
      <c r="O33" s="54"/>
      <c r="P33" s="54"/>
      <c r="Q33" s="54"/>
      <c r="R33" s="53"/>
      <c r="S33" s="54"/>
      <c r="T33" s="54"/>
      <c r="U33" s="54"/>
      <c r="V33" s="45" t="s">
        <v>239</v>
      </c>
      <c r="W33" s="45" t="s">
        <v>240</v>
      </c>
      <c r="X33" s="52"/>
      <c r="Y33" s="52"/>
      <c r="Z33" s="52"/>
      <c r="AA33" s="55" t="s">
        <v>241</v>
      </c>
      <c r="AB33" s="52"/>
      <c r="AC33" s="57"/>
      <c r="AD33" s="57"/>
      <c r="AE33" s="40"/>
      <c r="AF33" s="62"/>
      <c r="AG33" s="59"/>
      <c r="AH33" s="59"/>
    </row>
    <row r="34" spans="1:34" s="64" customFormat="1" ht="60">
      <c r="A34" s="43" t="str">
        <f>'READ ME FIRST'!$D$12</f>
        <v>PGE</v>
      </c>
      <c r="B34" s="44">
        <f>'READ ME FIRST'!$D$15</f>
        <v>44317</v>
      </c>
      <c r="C34" s="47" t="s">
        <v>184</v>
      </c>
      <c r="D34" s="46" t="str">
        <f>IF(Table2[[#This Row],[WMPInitiativeCategory]]="", "",INDEX('Initiative mapping-DO NOT EDIT'!$I$3:$I$13, MATCH(Table2[[#This Row],[WMPInitiativeCategory]],'Initiative mapping-DO NOT EDIT'!$H$3:$H$13,0)))</f>
        <v>7.3.3.</v>
      </c>
      <c r="E34" s="47" t="s">
        <v>242</v>
      </c>
      <c r="F34" s="47"/>
      <c r="G34" s="43">
        <f>IF(Table2[[#This Row],[WMPInitiativeActivity]]="","x",IF(Table2[[#This Row],[WMPInitiativeActivity]]="other", Table2[[#This Row],[ActivityNameifOther]], INDEX('Initiative mapping-DO NOT EDIT'!$C$3:$C$92,MATCH(Table2[[#This Row],[WMPInitiativeActivity]],'Initiative mapping-DO NOT EDIT'!$D$3:$D$92,0))))</f>
        <v>2</v>
      </c>
      <c r="H34" s="47" t="s">
        <v>242</v>
      </c>
      <c r="I34" s="49"/>
      <c r="J3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Hardening_Circuit breaker maintenance and installation to de-energize lines upon detecting a fault  __2021</v>
      </c>
      <c r="K34" s="51">
        <v>473</v>
      </c>
      <c r="L34" s="52"/>
      <c r="M34" s="53"/>
      <c r="N34" s="53"/>
      <c r="O34" s="54"/>
      <c r="P34" s="54"/>
      <c r="Q34" s="54"/>
      <c r="R34" s="53"/>
      <c r="S34" s="54"/>
      <c r="T34" s="54"/>
      <c r="U34" s="54"/>
      <c r="V34" s="45" t="s">
        <v>243</v>
      </c>
      <c r="W34" s="52" t="s">
        <v>244</v>
      </c>
      <c r="X34" s="52"/>
      <c r="Y34" s="52"/>
      <c r="Z34" s="52"/>
      <c r="AA34" s="55" t="s">
        <v>129</v>
      </c>
      <c r="AB34" s="52"/>
      <c r="AC34" s="57"/>
      <c r="AD34" s="57"/>
      <c r="AE34" s="40"/>
      <c r="AF34" s="62"/>
      <c r="AG34" s="59"/>
      <c r="AH34" s="59"/>
    </row>
    <row r="35" spans="1:34" s="64" customFormat="1" ht="24">
      <c r="A35" s="43" t="str">
        <f>'READ ME FIRST'!$D$12</f>
        <v>PGE</v>
      </c>
      <c r="B35" s="44">
        <f>'READ ME FIRST'!$D$15</f>
        <v>44317</v>
      </c>
      <c r="C35" s="47" t="s">
        <v>184</v>
      </c>
      <c r="D35" s="46" t="str">
        <f>IF(Table2[[#This Row],[WMPInitiativeCategory]]="", "",INDEX('Initiative mapping-DO NOT EDIT'!$I$3:$I$13, MATCH(Table2[[#This Row],[WMPInitiativeCategory]],'Initiative mapping-DO NOT EDIT'!$H$3:$H$13,0)))</f>
        <v>7.3.3.</v>
      </c>
      <c r="E35" s="47" t="s">
        <v>245</v>
      </c>
      <c r="F35" s="47"/>
      <c r="G35" s="43">
        <f>IF(Table2[[#This Row],[WMPInitiativeActivity]]="","x",IF(Table2[[#This Row],[WMPInitiativeActivity]]="other", Table2[[#This Row],[ActivityNameifOther]], INDEX('Initiative mapping-DO NOT EDIT'!$C$3:$C$92,MATCH(Table2[[#This Row],[WMPInitiativeActivity]],'Initiative mapping-DO NOT EDIT'!$D$3:$D$92,0))))</f>
        <v>3</v>
      </c>
      <c r="H35" s="47" t="s">
        <v>245</v>
      </c>
      <c r="I35" s="67" t="s">
        <v>186</v>
      </c>
      <c r="J3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Hardening_Covered conductor installation  _GhLogID_2021</v>
      </c>
      <c r="K35" s="51">
        <v>476</v>
      </c>
      <c r="L35" s="52"/>
      <c r="M35" s="53"/>
      <c r="N35" s="53"/>
      <c r="O35" s="54"/>
      <c r="P35" s="54"/>
      <c r="Q35" s="54"/>
      <c r="R35" s="53"/>
      <c r="S35" s="54"/>
      <c r="T35" s="54"/>
      <c r="U35" s="54"/>
      <c r="V35" s="45" t="s">
        <v>246</v>
      </c>
      <c r="W35" s="45" t="s">
        <v>247</v>
      </c>
      <c r="X35" s="52"/>
      <c r="Y35" s="52"/>
      <c r="Z35" s="52"/>
      <c r="AA35" s="55" t="s">
        <v>241</v>
      </c>
      <c r="AB35" s="52"/>
      <c r="AC35" s="57"/>
      <c r="AD35" s="57"/>
      <c r="AE35" s="40"/>
      <c r="AF35" s="62"/>
      <c r="AG35" s="59"/>
      <c r="AH35" s="59"/>
    </row>
    <row r="36" spans="1:34" s="64" customFormat="1" ht="48">
      <c r="A36" s="43" t="str">
        <f>'READ ME FIRST'!$D$12</f>
        <v>PGE</v>
      </c>
      <c r="B36" s="44">
        <f>'READ ME FIRST'!$D$15</f>
        <v>44317</v>
      </c>
      <c r="C36" s="47" t="s">
        <v>184</v>
      </c>
      <c r="D36" s="46" t="str">
        <f>IF(Table2[[#This Row],[WMPInitiativeCategory]]="", "",INDEX('Initiative mapping-DO NOT EDIT'!$I$3:$I$13, MATCH(Table2[[#This Row],[WMPInitiativeCategory]],'Initiative mapping-DO NOT EDIT'!$H$3:$H$13,0)))</f>
        <v>7.3.3.</v>
      </c>
      <c r="E36" s="47" t="s">
        <v>248</v>
      </c>
      <c r="F36" s="47"/>
      <c r="G36" s="43">
        <f>IF(Table2[[#This Row],[WMPInitiativeActivity]]="","x",IF(Table2[[#This Row],[WMPInitiativeActivity]]="other", Table2[[#This Row],[ActivityNameifOther]], INDEX('Initiative mapping-DO NOT EDIT'!$C$3:$C$92,MATCH(Table2[[#This Row],[WMPInitiativeActivity]],'Initiative mapping-DO NOT EDIT'!$D$3:$D$92,0))))</f>
        <v>4</v>
      </c>
      <c r="H36" s="47" t="s">
        <v>248</v>
      </c>
      <c r="I36" s="49"/>
      <c r="J3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Hardening_Covered conductor maintenance __2021</v>
      </c>
      <c r="K36" s="51">
        <v>479</v>
      </c>
      <c r="L36" s="52"/>
      <c r="M36" s="53"/>
      <c r="N36" s="53"/>
      <c r="O36" s="54"/>
      <c r="P36" s="54"/>
      <c r="Q36" s="54"/>
      <c r="R36" s="53"/>
      <c r="S36" s="54"/>
      <c r="T36" s="54"/>
      <c r="U36" s="54"/>
      <c r="V36" s="45" t="s">
        <v>249</v>
      </c>
      <c r="W36" s="65" t="s">
        <v>250</v>
      </c>
      <c r="X36" s="52"/>
      <c r="Y36" s="52"/>
      <c r="Z36" s="52"/>
      <c r="AA36" s="55" t="s">
        <v>150</v>
      </c>
      <c r="AB36" s="52"/>
      <c r="AC36" s="57"/>
      <c r="AD36" s="57"/>
      <c r="AE36" s="40"/>
      <c r="AF36" s="62"/>
      <c r="AG36" s="59"/>
      <c r="AH36" s="59"/>
    </row>
    <row r="37" spans="1:34" s="64" customFormat="1" ht="72">
      <c r="A37" s="43" t="str">
        <f>'READ ME FIRST'!$D$12</f>
        <v>PGE</v>
      </c>
      <c r="B37" s="44">
        <f>'READ ME FIRST'!$D$15</f>
        <v>44317</v>
      </c>
      <c r="C37" s="47" t="s">
        <v>184</v>
      </c>
      <c r="D37" s="46" t="str">
        <f>IF(Table2[[#This Row],[WMPInitiativeCategory]]="", "",INDEX('Initiative mapping-DO NOT EDIT'!$I$3:$I$13, MATCH(Table2[[#This Row],[WMPInitiativeCategory]],'Initiative mapping-DO NOT EDIT'!$H$3:$H$13,0)))</f>
        <v>7.3.3.</v>
      </c>
      <c r="E37" s="47" t="s">
        <v>251</v>
      </c>
      <c r="F37" s="47"/>
      <c r="G37" s="43">
        <f>IF(Table2[[#This Row],[WMPInitiativeActivity]]="","x",IF(Table2[[#This Row],[WMPInitiativeActivity]]="other", Table2[[#This Row],[ActivityNameifOther]], INDEX('Initiative mapping-DO NOT EDIT'!$C$3:$C$92,MATCH(Table2[[#This Row],[WMPInitiativeActivity]],'Initiative mapping-DO NOT EDIT'!$D$3:$D$92,0))))</f>
        <v>5</v>
      </c>
      <c r="H37" s="47" t="s">
        <v>251</v>
      </c>
      <c r="I37" s="49"/>
      <c r="J3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Hardening_Crossarm maintenance, repair, and replacement  __2021</v>
      </c>
      <c r="K37" s="51">
        <v>481</v>
      </c>
      <c r="L37" s="52"/>
      <c r="M37" s="53"/>
      <c r="N37" s="53"/>
      <c r="O37" s="54"/>
      <c r="P37" s="54"/>
      <c r="Q37" s="54"/>
      <c r="R37" s="53"/>
      <c r="S37" s="54"/>
      <c r="T37" s="54"/>
      <c r="U37" s="54"/>
      <c r="V37" s="45" t="s">
        <v>252</v>
      </c>
      <c r="W37" s="45" t="s">
        <v>253</v>
      </c>
      <c r="X37" s="52"/>
      <c r="Y37" s="52"/>
      <c r="Z37" s="52"/>
      <c r="AA37" s="55" t="s">
        <v>150</v>
      </c>
      <c r="AB37" s="52"/>
      <c r="AC37" s="57"/>
      <c r="AD37" s="57"/>
      <c r="AE37" s="40"/>
      <c r="AF37" s="62"/>
      <c r="AG37" s="59"/>
      <c r="AH37" s="59"/>
    </row>
    <row r="38" spans="1:34" s="64" customFormat="1" ht="60">
      <c r="A38" s="43" t="str">
        <f>'READ ME FIRST'!$D$12</f>
        <v>PGE</v>
      </c>
      <c r="B38" s="44">
        <f>'READ ME FIRST'!$D$15</f>
        <v>44317</v>
      </c>
      <c r="C38" s="47" t="s">
        <v>184</v>
      </c>
      <c r="D38" s="46" t="str">
        <f>IF(Table2[[#This Row],[WMPInitiativeCategory]]="", "",INDEX('Initiative mapping-DO NOT EDIT'!$I$3:$I$13, MATCH(Table2[[#This Row],[WMPInitiativeCategory]],'Initiative mapping-DO NOT EDIT'!$H$3:$H$13,0)))</f>
        <v>7.3.3.</v>
      </c>
      <c r="E38" s="47" t="s">
        <v>254</v>
      </c>
      <c r="F38" s="47"/>
      <c r="G38" s="43">
        <f>IF(Table2[[#This Row],[WMPInitiativeActivity]]="","x",IF(Table2[[#This Row],[WMPInitiativeActivity]]="other", Table2[[#This Row],[ActivityNameifOther]], INDEX('Initiative mapping-DO NOT EDIT'!$C$3:$C$92,MATCH(Table2[[#This Row],[WMPInitiativeActivity]],'Initiative mapping-DO NOT EDIT'!$D$3:$D$92,0))))</f>
        <v>6</v>
      </c>
      <c r="H38" s="47" t="s">
        <v>254</v>
      </c>
      <c r="I38" s="49"/>
      <c r="J3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Hardening_Distribution pole replacement and reinforcement, including with composite poles  __2021</v>
      </c>
      <c r="K38" s="51">
        <v>483</v>
      </c>
      <c r="L38" s="52"/>
      <c r="M38" s="53"/>
      <c r="N38" s="53"/>
      <c r="O38" s="54"/>
      <c r="P38" s="54"/>
      <c r="Q38" s="54"/>
      <c r="R38" s="53"/>
      <c r="S38" s="54"/>
      <c r="T38" s="54"/>
      <c r="U38" s="54"/>
      <c r="V38" s="45" t="s">
        <v>255</v>
      </c>
      <c r="W38" s="45" t="s">
        <v>256</v>
      </c>
      <c r="X38" s="52"/>
      <c r="Y38" s="52"/>
      <c r="Z38" s="52"/>
      <c r="AA38" s="55" t="s">
        <v>150</v>
      </c>
      <c r="AB38" s="52"/>
      <c r="AC38" s="57"/>
      <c r="AD38" s="57"/>
      <c r="AE38" s="40"/>
      <c r="AF38" s="62"/>
      <c r="AG38" s="59"/>
      <c r="AH38" s="59"/>
    </row>
    <row r="39" spans="1:34" s="64" customFormat="1" ht="108">
      <c r="A39" s="43" t="str">
        <f>'READ ME FIRST'!$D$12</f>
        <v>PGE</v>
      </c>
      <c r="B39" s="44">
        <f>'READ ME FIRST'!$D$15</f>
        <v>44317</v>
      </c>
      <c r="C39" s="47" t="s">
        <v>257</v>
      </c>
      <c r="D39" s="46" t="str">
        <f>IF(Table2[[#This Row],[WMPInitiativeCategory]]="", "",INDEX('Initiative mapping-DO NOT EDIT'!$I$3:$I$13, MATCH(Table2[[#This Row],[WMPInitiativeCategory]],'Initiative mapping-DO NOT EDIT'!$H$3:$H$13,0)))</f>
        <v>7.3.4.</v>
      </c>
      <c r="E39" s="47" t="s">
        <v>258</v>
      </c>
      <c r="F39" s="47"/>
      <c r="G39" s="43">
        <f>IF(Table2[[#This Row],[WMPInitiativeActivity]]="","x",IF(Table2[[#This Row],[WMPInitiativeActivity]]="other", Table2[[#This Row],[ActivityNameifOther]], INDEX('Initiative mapping-DO NOT EDIT'!$C$3:$C$92,MATCH(Table2[[#This Row],[WMPInitiativeActivity]],'Initiative mapping-DO NOT EDIT'!$D$3:$D$92,0))))</f>
        <v>10</v>
      </c>
      <c r="H39" s="47" t="s">
        <v>258</v>
      </c>
      <c r="I39" s="49"/>
      <c r="J3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Inspections_Other discretionary inspection of transmission electric lines and __2021</v>
      </c>
      <c r="K39" s="51">
        <v>609</v>
      </c>
      <c r="L39" s="52"/>
      <c r="M39" s="53"/>
      <c r="N39" s="53"/>
      <c r="O39" s="54"/>
      <c r="P39" s="54"/>
      <c r="Q39" s="54"/>
      <c r="R39" s="53"/>
      <c r="S39" s="54"/>
      <c r="T39" s="54"/>
      <c r="U39" s="54"/>
      <c r="V39" s="45" t="s">
        <v>259</v>
      </c>
      <c r="W39" s="52" t="s">
        <v>260</v>
      </c>
      <c r="X39" s="52"/>
      <c r="Y39" s="52"/>
      <c r="Z39" s="52"/>
      <c r="AA39" s="55" t="s">
        <v>129</v>
      </c>
      <c r="AB39" s="52"/>
      <c r="AC39" s="57"/>
      <c r="AD39" s="57"/>
      <c r="AE39" s="40"/>
      <c r="AF39" s="62"/>
      <c r="AG39" s="59"/>
      <c r="AH39" s="59"/>
    </row>
    <row r="40" spans="1:34" s="64" customFormat="1" ht="96">
      <c r="A40" s="43" t="str">
        <f>'READ ME FIRST'!$D$12</f>
        <v>PGE</v>
      </c>
      <c r="B40" s="44">
        <f>'READ ME FIRST'!$D$15</f>
        <v>44317</v>
      </c>
      <c r="C40" s="47" t="s">
        <v>257</v>
      </c>
      <c r="D40" s="46" t="str">
        <f>IF(Table2[[#This Row],[WMPInitiativeCategory]]="", "",INDEX('Initiative mapping-DO NOT EDIT'!$I$3:$I$13, MATCH(Table2[[#This Row],[WMPInitiativeCategory]],'Initiative mapping-DO NOT EDIT'!$H$3:$H$13,0)))</f>
        <v>7.3.4.</v>
      </c>
      <c r="E40" s="47" t="s">
        <v>261</v>
      </c>
      <c r="F40" s="47"/>
      <c r="G40" s="43">
        <f>IF(Table2[[#This Row],[WMPInitiativeActivity]]="","x",IF(Table2[[#This Row],[WMPInitiativeActivity]]="other", Table2[[#This Row],[ActivityNameifOther]], INDEX('Initiative mapping-DO NOT EDIT'!$C$3:$C$92,MATCH(Table2[[#This Row],[WMPInitiativeActivity]],'Initiative mapping-DO NOT EDIT'!$D$3:$D$92,0))))</f>
        <v>11</v>
      </c>
      <c r="H40" s="47" t="s">
        <v>261</v>
      </c>
      <c r="I40" s="49"/>
      <c r="J4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Inspections_Patrol inspections of distribution electric lines and equipment  __2021</v>
      </c>
      <c r="K40" s="51">
        <v>612</v>
      </c>
      <c r="L40" s="52" t="s">
        <v>262</v>
      </c>
      <c r="M40" s="53">
        <v>1181000</v>
      </c>
      <c r="N40" s="53">
        <v>307801</v>
      </c>
      <c r="O40" s="54"/>
      <c r="P40" s="54"/>
      <c r="Q40" s="54"/>
      <c r="R40" s="53">
        <v>352623</v>
      </c>
      <c r="S40" s="54"/>
      <c r="T40" s="54"/>
      <c r="U40" s="54"/>
      <c r="V40" s="45" t="s">
        <v>263</v>
      </c>
      <c r="W40" s="52" t="s">
        <v>264</v>
      </c>
      <c r="X40" s="52"/>
      <c r="Y40" s="52"/>
      <c r="Z40" s="52"/>
      <c r="AA40" s="55" t="s">
        <v>129</v>
      </c>
      <c r="AB40" s="52"/>
      <c r="AC40" s="57"/>
      <c r="AD40" s="57"/>
      <c r="AE40" s="40"/>
      <c r="AF40" s="62"/>
      <c r="AG40" s="59"/>
      <c r="AH40" s="59"/>
    </row>
    <row r="41" spans="1:34" s="64" customFormat="1" ht="156">
      <c r="A41" s="43" t="str">
        <f>'READ ME FIRST'!$D$12</f>
        <v>PGE</v>
      </c>
      <c r="B41" s="44">
        <f>'READ ME FIRST'!$D$15</f>
        <v>44317</v>
      </c>
      <c r="C41" s="47" t="s">
        <v>257</v>
      </c>
      <c r="D41" s="46" t="str">
        <f>IF(Table2[[#This Row],[WMPInitiativeCategory]]="", "",INDEX('Initiative mapping-DO NOT EDIT'!$I$3:$I$13, MATCH(Table2[[#This Row],[WMPInitiativeCategory]],'Initiative mapping-DO NOT EDIT'!$H$3:$H$13,0)))</f>
        <v>7.3.4.</v>
      </c>
      <c r="E41" s="47" t="s">
        <v>265</v>
      </c>
      <c r="F41" s="47"/>
      <c r="G41" s="43">
        <f>IF(Table2[[#This Row],[WMPInitiativeActivity]]="","x",IF(Table2[[#This Row],[WMPInitiativeActivity]]="other", Table2[[#This Row],[ActivityNameifOther]], INDEX('Initiative mapping-DO NOT EDIT'!$C$3:$C$92,MATCH(Table2[[#This Row],[WMPInitiativeActivity]],'Initiative mapping-DO NOT EDIT'!$D$3:$D$92,0))))</f>
        <v>12</v>
      </c>
      <c r="H41" s="47" t="s">
        <v>265</v>
      </c>
      <c r="I41" s="67" t="s">
        <v>266</v>
      </c>
      <c r="J4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Inspections_Patrol inspections of transmission electric lines and equipment  _AiLogID_2021</v>
      </c>
      <c r="K41" s="51">
        <v>614</v>
      </c>
      <c r="L41" s="52" t="s">
        <v>267</v>
      </c>
      <c r="M41" s="53">
        <v>124495</v>
      </c>
      <c r="N41" s="53">
        <v>0</v>
      </c>
      <c r="O41" s="54"/>
      <c r="P41" s="54"/>
      <c r="Q41" s="54"/>
      <c r="R41" s="53">
        <v>19738</v>
      </c>
      <c r="S41" s="54"/>
      <c r="T41" s="54"/>
      <c r="U41" s="54"/>
      <c r="V41" s="45" t="s">
        <v>268</v>
      </c>
      <c r="W41" s="52" t="s">
        <v>269</v>
      </c>
      <c r="X41" s="52"/>
      <c r="Y41" s="52"/>
      <c r="Z41" s="52"/>
      <c r="AA41" s="55" t="s">
        <v>150</v>
      </c>
      <c r="AB41" s="52"/>
      <c r="AC41" s="57"/>
      <c r="AD41" s="57"/>
      <c r="AE41" s="40"/>
      <c r="AF41" s="62"/>
      <c r="AG41" s="59"/>
      <c r="AH41" s="59"/>
    </row>
    <row r="42" spans="1:34" s="64" customFormat="1" ht="108">
      <c r="A42" s="43" t="str">
        <f>'READ ME FIRST'!$D$12</f>
        <v>PGE</v>
      </c>
      <c r="B42" s="44">
        <f>'READ ME FIRST'!$D$15</f>
        <v>44317</v>
      </c>
      <c r="C42" s="47" t="s">
        <v>257</v>
      </c>
      <c r="D42" s="46" t="str">
        <f>IF(Table2[[#This Row],[WMPInitiativeCategory]]="", "",INDEX('Initiative mapping-DO NOT EDIT'!$I$3:$I$13, MATCH(Table2[[#This Row],[WMPInitiativeCategory]],'Initiative mapping-DO NOT EDIT'!$H$3:$H$13,0)))</f>
        <v>7.3.4.</v>
      </c>
      <c r="E42" s="47" t="s">
        <v>270</v>
      </c>
      <c r="F42" s="47"/>
      <c r="G42" s="43">
        <f>IF(Table2[[#This Row],[WMPInitiativeActivity]]="","x",IF(Table2[[#This Row],[WMPInitiativeActivity]]="other", Table2[[#This Row],[ActivityNameifOther]], INDEX('Initiative mapping-DO NOT EDIT'!$C$3:$C$92,MATCH(Table2[[#This Row],[WMPInitiativeActivity]],'Initiative mapping-DO NOT EDIT'!$D$3:$D$92,0))))</f>
        <v>13</v>
      </c>
      <c r="H42" s="47" t="s">
        <v>270</v>
      </c>
      <c r="I42" s="49"/>
      <c r="J4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Inspections_Pole loading assessment program to determine safety factor  __2021</v>
      </c>
      <c r="K42" s="51">
        <v>616</v>
      </c>
      <c r="L42" s="53"/>
      <c r="M42" s="53"/>
      <c r="N42" s="53"/>
      <c r="O42" s="53" t="s">
        <v>147</v>
      </c>
      <c r="P42" s="53" t="s">
        <v>147</v>
      </c>
      <c r="Q42" s="53" t="s">
        <v>147</v>
      </c>
      <c r="R42" s="53"/>
      <c r="S42" s="54"/>
      <c r="T42" s="54"/>
      <c r="U42" s="54"/>
      <c r="V42" s="45" t="s">
        <v>271</v>
      </c>
      <c r="W42" s="52" t="s">
        <v>272</v>
      </c>
      <c r="X42" s="52"/>
      <c r="Y42" s="52"/>
      <c r="Z42" s="52"/>
      <c r="AA42" s="55" t="s">
        <v>161</v>
      </c>
      <c r="AB42" s="52" t="s">
        <v>273</v>
      </c>
      <c r="AC42" s="57"/>
      <c r="AD42" s="57"/>
      <c r="AE42" s="40"/>
      <c r="AF42" s="62"/>
      <c r="AG42" s="59"/>
      <c r="AH42" s="59"/>
    </row>
    <row r="43" spans="1:34" s="64" customFormat="1" ht="96">
      <c r="A43" s="43" t="str">
        <f>'READ ME FIRST'!$D$12</f>
        <v>PGE</v>
      </c>
      <c r="B43" s="44">
        <f>'READ ME FIRST'!$D$15</f>
        <v>44317</v>
      </c>
      <c r="C43" s="47" t="s">
        <v>257</v>
      </c>
      <c r="D43" s="46" t="str">
        <f>IF(Table2[[#This Row],[WMPInitiativeCategory]]="", "",INDEX('Initiative mapping-DO NOT EDIT'!$I$3:$I$13, MATCH(Table2[[#This Row],[WMPInitiativeCategory]],'Initiative mapping-DO NOT EDIT'!$H$3:$H$13,0)))</f>
        <v>7.3.4.</v>
      </c>
      <c r="E43" s="47" t="s">
        <v>274</v>
      </c>
      <c r="F43" s="47"/>
      <c r="G43" s="43">
        <f>IF(Table2[[#This Row],[WMPInitiativeActivity]]="","x",IF(Table2[[#This Row],[WMPInitiativeActivity]]="other", Table2[[#This Row],[ActivityNameifOther]], INDEX('Initiative mapping-DO NOT EDIT'!$C$3:$C$92,MATCH(Table2[[#This Row],[WMPInitiativeActivity]],'Initiative mapping-DO NOT EDIT'!$D$3:$D$92,0))))</f>
        <v>14</v>
      </c>
      <c r="H43" s="47" t="s">
        <v>274</v>
      </c>
      <c r="I43" s="49"/>
      <c r="J4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Inspections_Quality assurance / quality control of inspections  __2021</v>
      </c>
      <c r="K43" s="51">
        <v>618</v>
      </c>
      <c r="L43" s="52"/>
      <c r="M43" s="53"/>
      <c r="N43" s="53"/>
      <c r="O43" s="54"/>
      <c r="P43" s="54"/>
      <c r="Q43" s="54"/>
      <c r="R43" s="53"/>
      <c r="S43" s="54"/>
      <c r="T43" s="54"/>
      <c r="U43" s="54"/>
      <c r="V43" s="45" t="s">
        <v>275</v>
      </c>
      <c r="W43" s="52" t="s">
        <v>276</v>
      </c>
      <c r="X43" s="52"/>
      <c r="Y43" s="52"/>
      <c r="Z43" s="52"/>
      <c r="AA43" s="55" t="s">
        <v>129</v>
      </c>
      <c r="AB43" s="52"/>
      <c r="AC43" s="57"/>
      <c r="AD43" s="57"/>
      <c r="AE43" s="40"/>
      <c r="AF43" s="62"/>
      <c r="AG43" s="59"/>
      <c r="AH43" s="59"/>
    </row>
    <row r="44" spans="1:34" s="64" customFormat="1" ht="132">
      <c r="A44" s="43" t="str">
        <f>'READ ME FIRST'!$D$12</f>
        <v>PGE</v>
      </c>
      <c r="B44" s="44">
        <f>'READ ME FIRST'!$D$15</f>
        <v>44317</v>
      </c>
      <c r="C44" s="47" t="s">
        <v>257</v>
      </c>
      <c r="D44" s="46" t="str">
        <f>IF(Table2[[#This Row],[WMPInitiativeCategory]]="", "",INDEX('Initiative mapping-DO NOT EDIT'!$I$3:$I$13, MATCH(Table2[[#This Row],[WMPInitiativeCategory]],'Initiative mapping-DO NOT EDIT'!$H$3:$H$13,0)))</f>
        <v>7.3.4.</v>
      </c>
      <c r="E44" s="47" t="s">
        <v>277</v>
      </c>
      <c r="F44" s="47"/>
      <c r="G44" s="43">
        <f>IF(Table2[[#This Row],[WMPInitiativeActivity]]="","x",IF(Table2[[#This Row],[WMPInitiativeActivity]]="other", Table2[[#This Row],[ActivityNameifOther]], INDEX('Initiative mapping-DO NOT EDIT'!$C$3:$C$92,MATCH(Table2[[#This Row],[WMPInitiativeActivity]],'Initiative mapping-DO NOT EDIT'!$D$3:$D$92,0))))</f>
        <v>3</v>
      </c>
      <c r="H44" s="47" t="s">
        <v>277</v>
      </c>
      <c r="I44" s="49"/>
      <c r="J4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Inspections_Improvement of inspections __2021</v>
      </c>
      <c r="K44" s="51">
        <v>592</v>
      </c>
      <c r="L44" s="52"/>
      <c r="M44" s="53"/>
      <c r="N44" s="53"/>
      <c r="O44" s="54"/>
      <c r="P44" s="54"/>
      <c r="Q44" s="54"/>
      <c r="R44" s="53"/>
      <c r="S44" s="54"/>
      <c r="T44" s="54"/>
      <c r="U44" s="54"/>
      <c r="V44" s="45" t="s">
        <v>278</v>
      </c>
      <c r="W44" s="52" t="s">
        <v>279</v>
      </c>
      <c r="X44" s="52"/>
      <c r="Y44" s="52"/>
      <c r="Z44" s="52"/>
      <c r="AA44" s="55" t="s">
        <v>129</v>
      </c>
      <c r="AB44" s="52"/>
      <c r="AC44" s="57"/>
      <c r="AD44" s="57"/>
      <c r="AE44" s="40"/>
      <c r="AF44" s="62"/>
      <c r="AG44" s="59"/>
      <c r="AH44" s="59"/>
    </row>
    <row r="45" spans="1:34" s="64" customFormat="1" ht="84">
      <c r="A45" s="43" t="str">
        <f>'READ ME FIRST'!$D$12</f>
        <v>PGE</v>
      </c>
      <c r="B45" s="44">
        <f>'READ ME FIRST'!$D$15</f>
        <v>44317</v>
      </c>
      <c r="C45" s="47" t="s">
        <v>257</v>
      </c>
      <c r="D45" s="46" t="str">
        <f>IF(Table2[[#This Row],[WMPInitiativeCategory]]="", "",INDEX('Initiative mapping-DO NOT EDIT'!$I$3:$I$13, MATCH(Table2[[#This Row],[WMPInitiativeCategory]],'Initiative mapping-DO NOT EDIT'!$H$3:$H$13,0)))</f>
        <v>7.3.4.</v>
      </c>
      <c r="E45" s="47" t="s">
        <v>280</v>
      </c>
      <c r="F45" s="47"/>
      <c r="G45" s="43">
        <f>IF(Table2[[#This Row],[WMPInitiativeActivity]]="","x",IF(Table2[[#This Row],[WMPInitiativeActivity]]="other", Table2[[#This Row],[ActivityNameifOther]], INDEX('Initiative mapping-DO NOT EDIT'!$C$3:$C$92,MATCH(Table2[[#This Row],[WMPInitiativeActivity]],'Initiative mapping-DO NOT EDIT'!$D$3:$D$92,0))))</f>
        <v>4</v>
      </c>
      <c r="H45" s="47" t="s">
        <v>280</v>
      </c>
      <c r="I45" s="49"/>
      <c r="J4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Inspections_Infrared inspections of distribution electric lines and equipment  __2021</v>
      </c>
      <c r="K45" s="51">
        <v>594</v>
      </c>
      <c r="L45" s="52"/>
      <c r="M45" s="53"/>
      <c r="N45" s="53"/>
      <c r="O45" s="54"/>
      <c r="P45" s="54"/>
      <c r="Q45" s="54"/>
      <c r="R45" s="53"/>
      <c r="S45" s="54"/>
      <c r="T45" s="54"/>
      <c r="U45" s="54"/>
      <c r="V45" s="45" t="s">
        <v>281</v>
      </c>
      <c r="W45" s="52" t="s">
        <v>282</v>
      </c>
      <c r="X45" s="52"/>
      <c r="Y45" s="52"/>
      <c r="Z45" s="52"/>
      <c r="AA45" s="55" t="s">
        <v>129</v>
      </c>
      <c r="AB45" s="52"/>
      <c r="AC45" s="57"/>
      <c r="AD45" s="57"/>
      <c r="AE45" s="40"/>
      <c r="AF45" s="62"/>
      <c r="AG45" s="59"/>
      <c r="AH45" s="59"/>
    </row>
    <row r="46" spans="1:34" s="64" customFormat="1" ht="60">
      <c r="A46" s="43" t="str">
        <f>'READ ME FIRST'!$D$12</f>
        <v>PGE</v>
      </c>
      <c r="B46" s="44">
        <f>'READ ME FIRST'!$D$15</f>
        <v>44317</v>
      </c>
      <c r="C46" s="47" t="s">
        <v>257</v>
      </c>
      <c r="D46" s="46" t="str">
        <f>IF(Table2[[#This Row],[WMPInitiativeCategory]]="", "",INDEX('Initiative mapping-DO NOT EDIT'!$I$3:$I$13, MATCH(Table2[[#This Row],[WMPInitiativeCategory]],'Initiative mapping-DO NOT EDIT'!$H$3:$H$13,0)))</f>
        <v>7.3.4.</v>
      </c>
      <c r="E46" s="47" t="s">
        <v>283</v>
      </c>
      <c r="F46" s="47"/>
      <c r="G46" s="43">
        <f>IF(Table2[[#This Row],[WMPInitiativeActivity]]="","x",IF(Table2[[#This Row],[WMPInitiativeActivity]]="other", Table2[[#This Row],[ActivityNameifOther]], INDEX('Initiative mapping-DO NOT EDIT'!$C$3:$C$92,MATCH(Table2[[#This Row],[WMPInitiativeActivity]],'Initiative mapping-DO NOT EDIT'!$D$3:$D$92,0))))</f>
        <v>6</v>
      </c>
      <c r="H46" s="47" t="s">
        <v>283</v>
      </c>
      <c r="I46" s="49"/>
      <c r="J4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Inspections_Intrusive pole inspections  __2021</v>
      </c>
      <c r="K46" s="51">
        <v>601</v>
      </c>
      <c r="L46" s="52"/>
      <c r="M46" s="53"/>
      <c r="N46" s="53"/>
      <c r="O46" s="54"/>
      <c r="P46" s="54"/>
      <c r="Q46" s="54"/>
      <c r="R46" s="53"/>
      <c r="S46" s="54"/>
      <c r="T46" s="54"/>
      <c r="U46" s="54"/>
      <c r="V46" s="45" t="s">
        <v>284</v>
      </c>
      <c r="W46" s="52" t="s">
        <v>285</v>
      </c>
      <c r="X46" s="52"/>
      <c r="Y46" s="52"/>
      <c r="Z46" s="52"/>
      <c r="AA46" s="55" t="s">
        <v>150</v>
      </c>
      <c r="AB46" s="52"/>
      <c r="AC46" s="57"/>
      <c r="AD46" s="57"/>
      <c r="AE46" s="40"/>
      <c r="AF46" s="62"/>
      <c r="AG46" s="59"/>
      <c r="AH46" s="59"/>
    </row>
    <row r="47" spans="1:34" s="64" customFormat="1" ht="48">
      <c r="A47" s="43" t="str">
        <f>'READ ME FIRST'!$D$12</f>
        <v>PGE</v>
      </c>
      <c r="B47" s="44">
        <f>'READ ME FIRST'!$D$15</f>
        <v>44317</v>
      </c>
      <c r="C47" s="47" t="s">
        <v>257</v>
      </c>
      <c r="D47" s="46" t="str">
        <f>IF(Table2[[#This Row],[WMPInitiativeCategory]]="", "",INDEX('Initiative mapping-DO NOT EDIT'!$I$3:$I$13, MATCH(Table2[[#This Row],[WMPInitiativeCategory]],'Initiative mapping-DO NOT EDIT'!$H$3:$H$13,0)))</f>
        <v>7.3.4.</v>
      </c>
      <c r="E47" s="47" t="s">
        <v>286</v>
      </c>
      <c r="F47" s="47"/>
      <c r="G47" s="43">
        <f>IF(Table2[[#This Row],[WMPInitiativeActivity]]="","x",IF(Table2[[#This Row],[WMPInitiativeActivity]]="other", Table2[[#This Row],[ActivityNameifOther]], INDEX('Initiative mapping-DO NOT EDIT'!$C$3:$C$92,MATCH(Table2[[#This Row],[WMPInitiativeActivity]],'Initiative mapping-DO NOT EDIT'!$D$3:$D$92,0))))</f>
        <v>7</v>
      </c>
      <c r="H47" s="47" t="s">
        <v>286</v>
      </c>
      <c r="I47" s="49"/>
      <c r="J4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Inspections_LiDAR inspections of distribution electric lines and equipment __2021</v>
      </c>
      <c r="K47" s="51">
        <v>603</v>
      </c>
      <c r="L47" s="52"/>
      <c r="M47" s="53"/>
      <c r="N47" s="53"/>
      <c r="O47" s="54"/>
      <c r="P47" s="54"/>
      <c r="Q47" s="54"/>
      <c r="R47" s="53"/>
      <c r="S47" s="54"/>
      <c r="T47" s="54"/>
      <c r="U47" s="54"/>
      <c r="V47" s="45" t="s">
        <v>287</v>
      </c>
      <c r="W47" s="52" t="s">
        <v>288</v>
      </c>
      <c r="X47" s="52"/>
      <c r="Y47" s="52"/>
      <c r="Z47" s="52"/>
      <c r="AA47" s="55" t="s">
        <v>150</v>
      </c>
      <c r="AB47" s="52"/>
      <c r="AC47" s="57"/>
      <c r="AD47" s="57"/>
      <c r="AE47" s="40"/>
      <c r="AF47" s="62"/>
      <c r="AG47" s="59"/>
      <c r="AH47" s="59"/>
    </row>
    <row r="48" spans="1:34" s="64" customFormat="1" ht="108">
      <c r="A48" s="43" t="str">
        <f>'READ ME FIRST'!$D$12</f>
        <v>PGE</v>
      </c>
      <c r="B48" s="44">
        <f>'READ ME FIRST'!$D$15</f>
        <v>44317</v>
      </c>
      <c r="C48" s="47" t="s">
        <v>257</v>
      </c>
      <c r="D48" s="46" t="str">
        <f>IF(Table2[[#This Row],[WMPInitiativeCategory]]="", "",INDEX('Initiative mapping-DO NOT EDIT'!$I$3:$I$13, MATCH(Table2[[#This Row],[WMPInitiativeCategory]],'Initiative mapping-DO NOT EDIT'!$H$3:$H$13,0)))</f>
        <v>7.3.4.</v>
      </c>
      <c r="E48" s="47" t="s">
        <v>289</v>
      </c>
      <c r="F48" s="47"/>
      <c r="G48" s="43">
        <f>IF(Table2[[#This Row],[WMPInitiativeActivity]]="","x",IF(Table2[[#This Row],[WMPInitiativeActivity]]="other", Table2[[#This Row],[ActivityNameifOther]], INDEX('Initiative mapping-DO NOT EDIT'!$C$3:$C$92,MATCH(Table2[[#This Row],[WMPInitiativeActivity]],'Initiative mapping-DO NOT EDIT'!$D$3:$D$92,0))))</f>
        <v>8</v>
      </c>
      <c r="H48" s="47" t="s">
        <v>289</v>
      </c>
      <c r="I48" s="49"/>
      <c r="J4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Inspections_LiDAR inspections of transmission electric lines and equipment __2021</v>
      </c>
      <c r="K48" s="51">
        <v>606</v>
      </c>
      <c r="L48" s="52"/>
      <c r="M48" s="53"/>
      <c r="N48" s="53"/>
      <c r="O48" s="54"/>
      <c r="P48" s="54"/>
      <c r="Q48" s="54"/>
      <c r="R48" s="53"/>
      <c r="S48" s="54"/>
      <c r="T48" s="54"/>
      <c r="U48" s="54"/>
      <c r="V48" s="45" t="s">
        <v>290</v>
      </c>
      <c r="W48" s="52" t="s">
        <v>291</v>
      </c>
      <c r="X48" s="52"/>
      <c r="Y48" s="52"/>
      <c r="Z48" s="52"/>
      <c r="AA48" s="55" t="s">
        <v>292</v>
      </c>
      <c r="AB48" s="52"/>
      <c r="AC48" s="57"/>
      <c r="AD48" s="57"/>
      <c r="AE48" s="40"/>
      <c r="AF48" s="62"/>
      <c r="AG48" s="59"/>
      <c r="AH48" s="59"/>
    </row>
    <row r="49" spans="1:34" s="64" customFormat="1" ht="84">
      <c r="A49" s="43" t="str">
        <f>'READ ME FIRST'!$D$12</f>
        <v>PGE</v>
      </c>
      <c r="B49" s="44">
        <f>'READ ME FIRST'!$D$15</f>
        <v>44317</v>
      </c>
      <c r="C49" s="47" t="s">
        <v>257</v>
      </c>
      <c r="D49" s="46" t="str">
        <f>IF(Table2[[#This Row],[WMPInitiativeCategory]]="", "",INDEX('Initiative mapping-DO NOT EDIT'!$I$3:$I$13, MATCH(Table2[[#This Row],[WMPInitiativeCategory]],'Initiative mapping-DO NOT EDIT'!$H$3:$H$13,0)))</f>
        <v>7.3.4.</v>
      </c>
      <c r="E49" s="47" t="s">
        <v>293</v>
      </c>
      <c r="F49" s="47"/>
      <c r="G49" s="43">
        <f>IF(Table2[[#This Row],[WMPInitiativeActivity]]="","x",IF(Table2[[#This Row],[WMPInitiativeActivity]]="other", Table2[[#This Row],[ActivityNameifOther]], INDEX('Initiative mapping-DO NOT EDIT'!$C$3:$C$92,MATCH(Table2[[#This Row],[WMPInitiativeActivity]],'Initiative mapping-DO NOT EDIT'!$D$3:$D$92,0))))</f>
        <v>9</v>
      </c>
      <c r="H49" s="47" t="s">
        <v>293</v>
      </c>
      <c r="I49" s="49"/>
      <c r="J4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Inspections_Other discretionary inspection of distribution electric lines and equipment, beyond inspections mandated by rules and regulations  __2021</v>
      </c>
      <c r="K49" s="51">
        <v>608</v>
      </c>
      <c r="L49" s="52"/>
      <c r="M49" s="53"/>
      <c r="N49" s="53"/>
      <c r="O49" s="54"/>
      <c r="P49" s="54"/>
      <c r="Q49" s="54"/>
      <c r="R49" s="53"/>
      <c r="S49" s="54"/>
      <c r="T49" s="54"/>
      <c r="U49" s="54"/>
      <c r="V49" s="45" t="s">
        <v>294</v>
      </c>
      <c r="W49" s="52" t="s">
        <v>295</v>
      </c>
      <c r="X49" s="52"/>
      <c r="Y49" s="52"/>
      <c r="Z49" s="52"/>
      <c r="AA49" s="55" t="s">
        <v>292</v>
      </c>
      <c r="AB49" s="52"/>
      <c r="AC49" s="57"/>
      <c r="AD49" s="57"/>
      <c r="AE49" s="40"/>
      <c r="AF49" s="62"/>
      <c r="AG49" s="59"/>
      <c r="AH49" s="59"/>
    </row>
    <row r="50" spans="1:34" s="64" customFormat="1" ht="48">
      <c r="A50" s="43" t="str">
        <f>'READ ME FIRST'!$D$12</f>
        <v>PGE</v>
      </c>
      <c r="B50" s="44">
        <f>'READ ME FIRST'!$D$15</f>
        <v>44317</v>
      </c>
      <c r="C50" s="47" t="s">
        <v>296</v>
      </c>
      <c r="D50" s="46" t="str">
        <f>IF(Table2[[#This Row],[WMPInitiativeCategory]]="", "",INDEX('Initiative mapping-DO NOT EDIT'!$I$3:$I$13, MATCH(Table2[[#This Row],[WMPInitiativeCategory]],'Initiative mapping-DO NOT EDIT'!$H$3:$H$13,0)))</f>
        <v>7.3.5.</v>
      </c>
      <c r="E50" s="47" t="s">
        <v>258</v>
      </c>
      <c r="F50" s="47"/>
      <c r="G50" s="43">
        <f>IF(Table2[[#This Row],[WMPInitiativeActivity]]="","x",IF(Table2[[#This Row],[WMPInitiativeActivity]]="other", Table2[[#This Row],[ActivityNameifOther]], INDEX('Initiative mapping-DO NOT EDIT'!$C$3:$C$92,MATCH(Table2[[#This Row],[WMPInitiativeActivity]],'Initiative mapping-DO NOT EDIT'!$D$3:$D$92,0))))</f>
        <v>10</v>
      </c>
      <c r="H50" s="47" t="s">
        <v>258</v>
      </c>
      <c r="I50" s="49"/>
      <c r="J5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Inspections_Other discretionary inspection of transmission electric lines and __2021</v>
      </c>
      <c r="K50" s="51">
        <v>654</v>
      </c>
      <c r="L50" s="52"/>
      <c r="M50" s="53"/>
      <c r="N50" s="53"/>
      <c r="O50" s="54"/>
      <c r="P50" s="54"/>
      <c r="Q50" s="54"/>
      <c r="R50" s="53"/>
      <c r="S50" s="54"/>
      <c r="T50" s="54"/>
      <c r="U50" s="54"/>
      <c r="V50" s="45" t="s">
        <v>297</v>
      </c>
      <c r="W50" s="52" t="s">
        <v>298</v>
      </c>
      <c r="X50" s="52"/>
      <c r="Y50" s="52"/>
      <c r="Z50" s="52"/>
      <c r="AA50" s="55" t="s">
        <v>129</v>
      </c>
      <c r="AB50" s="52"/>
      <c r="AC50" s="57"/>
      <c r="AD50" s="57"/>
      <c r="AE50" s="40"/>
      <c r="AF50" s="62"/>
      <c r="AG50" s="59"/>
      <c r="AH50" s="59"/>
    </row>
    <row r="51" spans="1:34" s="64" customFormat="1" ht="48">
      <c r="A51" s="43" t="str">
        <f>'READ ME FIRST'!$D$12</f>
        <v>PGE</v>
      </c>
      <c r="B51" s="44">
        <f>'READ ME FIRST'!$D$15</f>
        <v>44317</v>
      </c>
      <c r="C51" s="47" t="s">
        <v>296</v>
      </c>
      <c r="D51" s="46" t="str">
        <f>IF(Table2[[#This Row],[WMPInitiativeCategory]]="", "",INDEX('Initiative mapping-DO NOT EDIT'!$I$3:$I$13, MATCH(Table2[[#This Row],[WMPInitiativeCategory]],'Initiative mapping-DO NOT EDIT'!$H$3:$H$13,0)))</f>
        <v>7.3.5.</v>
      </c>
      <c r="E51" s="47" t="s">
        <v>299</v>
      </c>
      <c r="F51" s="47"/>
      <c r="G51" s="43">
        <f>IF(Table2[[#This Row],[WMPInitiativeActivity]]="","x",IF(Table2[[#This Row],[WMPInitiativeActivity]]="other", Table2[[#This Row],[ActivityNameifOther]], INDEX('Initiative mapping-DO NOT EDIT'!$C$3:$C$92,MATCH(Table2[[#This Row],[WMPInitiativeActivity]],'Initiative mapping-DO NOT EDIT'!$D$3:$D$92,0))))</f>
        <v>11</v>
      </c>
      <c r="H51" s="47" t="s">
        <v>299</v>
      </c>
      <c r="I51" s="49"/>
      <c r="J5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Inspections_Patrol inspections of vegetation around distribution electric lines and equipment __2021</v>
      </c>
      <c r="K51" s="51">
        <v>655</v>
      </c>
      <c r="L51" s="52"/>
      <c r="M51" s="53"/>
      <c r="N51" s="53"/>
      <c r="O51" s="54"/>
      <c r="P51" s="54"/>
      <c r="Q51" s="54"/>
      <c r="R51" s="53"/>
      <c r="S51" s="54"/>
      <c r="T51" s="54"/>
      <c r="U51" s="54"/>
      <c r="V51" s="45" t="s">
        <v>300</v>
      </c>
      <c r="W51" s="52" t="s">
        <v>301</v>
      </c>
      <c r="X51" s="52"/>
      <c r="Y51" s="52"/>
      <c r="Z51" s="52"/>
      <c r="AA51" s="55" t="s">
        <v>150</v>
      </c>
      <c r="AB51" s="52"/>
      <c r="AC51" s="57"/>
      <c r="AD51" s="57"/>
      <c r="AE51" s="40"/>
      <c r="AF51" s="62"/>
      <c r="AG51" s="59"/>
      <c r="AH51" s="59"/>
    </row>
    <row r="52" spans="1:34" s="64" customFormat="1" ht="48">
      <c r="A52" s="43" t="str">
        <f>'READ ME FIRST'!$D$12</f>
        <v>PGE</v>
      </c>
      <c r="B52" s="44">
        <f>'READ ME FIRST'!$D$15</f>
        <v>44317</v>
      </c>
      <c r="C52" s="47" t="s">
        <v>296</v>
      </c>
      <c r="D52" s="46" t="str">
        <f>IF(Table2[[#This Row],[WMPInitiativeCategory]]="", "",INDEX('Initiative mapping-DO NOT EDIT'!$I$3:$I$13, MATCH(Table2[[#This Row],[WMPInitiativeCategory]],'Initiative mapping-DO NOT EDIT'!$H$3:$H$13,0)))</f>
        <v>7.3.5.</v>
      </c>
      <c r="E52" s="47" t="s">
        <v>302</v>
      </c>
      <c r="F52" s="47"/>
      <c r="G52" s="43">
        <f>IF(Table2[[#This Row],[WMPInitiativeActivity]]="","x",IF(Table2[[#This Row],[WMPInitiativeActivity]]="other", Table2[[#This Row],[ActivityNameifOther]], INDEX('Initiative mapping-DO NOT EDIT'!$C$3:$C$92,MATCH(Table2[[#This Row],[WMPInitiativeActivity]],'Initiative mapping-DO NOT EDIT'!$D$3:$D$92,0))))</f>
        <v>12</v>
      </c>
      <c r="H52" s="47" t="s">
        <v>302</v>
      </c>
      <c r="I52" s="49"/>
      <c r="J5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Inspections_Patrol inspections of vegetation around transmission electric lines and equipment __2021</v>
      </c>
      <c r="K52" s="51">
        <v>656</v>
      </c>
      <c r="L52" s="52" t="s">
        <v>303</v>
      </c>
      <c r="M52" s="53">
        <v>17880</v>
      </c>
      <c r="N52" s="53">
        <v>3652</v>
      </c>
      <c r="O52" s="54"/>
      <c r="P52" s="54"/>
      <c r="Q52" s="54"/>
      <c r="R52" s="53">
        <v>3652</v>
      </c>
      <c r="S52" s="54"/>
      <c r="T52" s="54"/>
      <c r="U52" s="54"/>
      <c r="V52" s="45" t="s">
        <v>304</v>
      </c>
      <c r="W52" s="52" t="s">
        <v>305</v>
      </c>
      <c r="X52" s="52"/>
      <c r="Y52" s="52"/>
      <c r="Z52" s="52"/>
      <c r="AA52" s="55" t="s">
        <v>129</v>
      </c>
      <c r="AB52" s="52"/>
      <c r="AC52" s="57"/>
      <c r="AD52" s="57"/>
      <c r="AE52" s="40"/>
      <c r="AF52" s="62"/>
      <c r="AG52" s="59"/>
      <c r="AH52" s="59"/>
    </row>
    <row r="53" spans="1:34" s="64" customFormat="1" ht="144">
      <c r="A53" s="43" t="str">
        <f>'READ ME FIRST'!$D$12</f>
        <v>PGE</v>
      </c>
      <c r="B53" s="44">
        <f>'READ ME FIRST'!$D$15</f>
        <v>44317</v>
      </c>
      <c r="C53" s="47" t="s">
        <v>296</v>
      </c>
      <c r="D53" s="46" t="str">
        <f>IF(Table2[[#This Row],[WMPInitiativeCategory]]="", "",INDEX('Initiative mapping-DO NOT EDIT'!$I$3:$I$13, MATCH(Table2[[#This Row],[WMPInitiativeCategory]],'Initiative mapping-DO NOT EDIT'!$H$3:$H$13,0)))</f>
        <v>7.3.5.</v>
      </c>
      <c r="E53" s="47" t="s">
        <v>306</v>
      </c>
      <c r="F53" s="47"/>
      <c r="G53" s="43">
        <f>IF(Table2[[#This Row],[WMPInitiativeActivity]]="","x",IF(Table2[[#This Row],[WMPInitiativeActivity]]="other", Table2[[#This Row],[ActivityNameifOther]], INDEX('Initiative mapping-DO NOT EDIT'!$C$3:$C$92,MATCH(Table2[[#This Row],[WMPInitiativeActivity]],'Initiative mapping-DO NOT EDIT'!$D$3:$D$92,0))))</f>
        <v>13</v>
      </c>
      <c r="H53" s="47" t="s">
        <v>306</v>
      </c>
      <c r="I53" s="49"/>
      <c r="J5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Inspections_Quality assurance / quality control of vegetation inspections  __2021</v>
      </c>
      <c r="K53" s="51">
        <v>657</v>
      </c>
      <c r="L53" s="52" t="s">
        <v>307</v>
      </c>
      <c r="M53" s="71" t="s">
        <v>308</v>
      </c>
      <c r="N53" s="71" t="s">
        <v>309</v>
      </c>
      <c r="O53" s="54"/>
      <c r="P53" s="54"/>
      <c r="Q53" s="54"/>
      <c r="R53" s="71" t="s">
        <v>310</v>
      </c>
      <c r="S53" s="54"/>
      <c r="T53" s="54"/>
      <c r="U53" s="54"/>
      <c r="V53" s="45" t="s">
        <v>311</v>
      </c>
      <c r="W53" s="52" t="s">
        <v>312</v>
      </c>
      <c r="X53" s="52"/>
      <c r="Y53" s="52"/>
      <c r="Z53" s="52"/>
      <c r="AA53" s="55" t="s">
        <v>161</v>
      </c>
      <c r="AB53" s="52" t="s">
        <v>313</v>
      </c>
      <c r="AC53" s="57"/>
      <c r="AD53" s="57"/>
      <c r="AE53" s="40"/>
      <c r="AF53" s="62"/>
      <c r="AG53" s="59"/>
      <c r="AH53" s="59"/>
    </row>
    <row r="54" spans="1:34" s="64" customFormat="1" ht="156">
      <c r="A54" s="43" t="str">
        <f>'READ ME FIRST'!$D$12</f>
        <v>PGE</v>
      </c>
      <c r="B54" s="44">
        <f>'READ ME FIRST'!$D$15</f>
        <v>44317</v>
      </c>
      <c r="C54" s="47" t="s">
        <v>296</v>
      </c>
      <c r="D54" s="46" t="str">
        <f>IF(Table2[[#This Row],[WMPInitiativeCategory]]="", "",INDEX('Initiative mapping-DO NOT EDIT'!$I$3:$I$13, MATCH(Table2[[#This Row],[WMPInitiativeCategory]],'Initiative mapping-DO NOT EDIT'!$H$3:$H$13,0)))</f>
        <v>7.3.5.</v>
      </c>
      <c r="E54" s="47" t="s">
        <v>314</v>
      </c>
      <c r="F54" s="47"/>
      <c r="G54" s="43">
        <f>IF(Table2[[#This Row],[WMPInitiativeActivity]]="","x",IF(Table2[[#This Row],[WMPInitiativeActivity]]="other", Table2[[#This Row],[ActivityNameifOther]], INDEX('Initiative mapping-DO NOT EDIT'!$C$3:$C$92,MATCH(Table2[[#This Row],[WMPInitiativeActivity]],'Initiative mapping-DO NOT EDIT'!$D$3:$D$92,0))))</f>
        <v>14</v>
      </c>
      <c r="H54" s="47" t="s">
        <v>314</v>
      </c>
      <c r="I54" s="49"/>
      <c r="J5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Inspections_Recruiting and training of vegetation management personnel  __2021</v>
      </c>
      <c r="K54" s="51">
        <v>660</v>
      </c>
      <c r="L54" s="52"/>
      <c r="M54" s="69"/>
      <c r="N54" s="69"/>
      <c r="O54" s="54"/>
      <c r="P54" s="54"/>
      <c r="Q54" s="54"/>
      <c r="R54" s="70"/>
      <c r="S54" s="54"/>
      <c r="T54" s="54"/>
      <c r="U54" s="54"/>
      <c r="V54" s="45" t="s">
        <v>315</v>
      </c>
      <c r="W54" s="52" t="s">
        <v>316</v>
      </c>
      <c r="X54" s="52"/>
      <c r="Y54" s="52"/>
      <c r="Z54" s="52"/>
      <c r="AA54" s="55" t="s">
        <v>129</v>
      </c>
      <c r="AB54" s="52"/>
      <c r="AC54" s="57"/>
      <c r="AD54" s="57"/>
      <c r="AE54" s="40"/>
      <c r="AF54" s="62"/>
      <c r="AG54" s="59"/>
      <c r="AH54" s="59"/>
    </row>
    <row r="55" spans="1:34" s="64" customFormat="1" ht="36">
      <c r="A55" s="43" t="str">
        <f>'READ ME FIRST'!$D$12</f>
        <v>PGE</v>
      </c>
      <c r="B55" s="44">
        <f>'READ ME FIRST'!$D$15</f>
        <v>44317</v>
      </c>
      <c r="C55" s="47" t="s">
        <v>296</v>
      </c>
      <c r="D55" s="46" t="str">
        <f>IF(Table2[[#This Row],[WMPInitiativeCategory]]="", "",INDEX('Initiative mapping-DO NOT EDIT'!$I$3:$I$13, MATCH(Table2[[#This Row],[WMPInitiativeCategory]],'Initiative mapping-DO NOT EDIT'!$H$3:$H$13,0)))</f>
        <v>7.3.5.</v>
      </c>
      <c r="E55" s="47" t="s">
        <v>317</v>
      </c>
      <c r="F55" s="47"/>
      <c r="G55" s="43">
        <f>IF(Table2[[#This Row],[WMPInitiativeActivity]]="","x",IF(Table2[[#This Row],[WMPInitiativeActivity]]="other", Table2[[#This Row],[ActivityNameifOther]], INDEX('Initiative mapping-DO NOT EDIT'!$C$3:$C$92,MATCH(Table2[[#This Row],[WMPInitiativeActivity]],'Initiative mapping-DO NOT EDIT'!$D$3:$D$92,0))))</f>
        <v>15</v>
      </c>
      <c r="H55" s="47" t="s">
        <v>318</v>
      </c>
      <c r="I55" s="49"/>
      <c r="J5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Inspections_Remediation of at-risk species  __2021</v>
      </c>
      <c r="K55" s="51">
        <v>664</v>
      </c>
      <c r="L55" s="52"/>
      <c r="M55" s="53"/>
      <c r="N55" s="53"/>
      <c r="O55" s="54"/>
      <c r="P55" s="54"/>
      <c r="Q55" s="54"/>
      <c r="R55" s="53"/>
      <c r="S55" s="54"/>
      <c r="T55" s="54"/>
      <c r="U55" s="54"/>
      <c r="V55" s="45" t="s">
        <v>319</v>
      </c>
      <c r="W55" s="52" t="s">
        <v>320</v>
      </c>
      <c r="X55" s="52"/>
      <c r="Y55" s="52"/>
      <c r="Z55" s="52"/>
      <c r="AA55" s="55" t="s">
        <v>129</v>
      </c>
      <c r="AB55" s="52"/>
      <c r="AC55" s="57"/>
      <c r="AD55" s="57"/>
      <c r="AE55" s="40"/>
      <c r="AF55" s="62"/>
      <c r="AG55" s="59"/>
      <c r="AH55" s="59"/>
    </row>
    <row r="56" spans="1:34" s="64" customFormat="1" ht="96">
      <c r="A56" s="43" t="str">
        <f>'READ ME FIRST'!$D$12</f>
        <v>PGE</v>
      </c>
      <c r="B56" s="44">
        <f>'READ ME FIRST'!$D$15</f>
        <v>44317</v>
      </c>
      <c r="C56" s="47" t="s">
        <v>296</v>
      </c>
      <c r="D56" s="46" t="str">
        <f>IF(Table2[[#This Row],[WMPInitiativeCategory]]="", "",INDEX('Initiative mapping-DO NOT EDIT'!$I$3:$I$13, MATCH(Table2[[#This Row],[WMPInitiativeCategory]],'Initiative mapping-DO NOT EDIT'!$H$3:$H$13,0)))</f>
        <v>7.3.5.</v>
      </c>
      <c r="E56" s="47" t="s">
        <v>321</v>
      </c>
      <c r="F56" s="47"/>
      <c r="G56" s="43">
        <f>IF(Table2[[#This Row],[WMPInitiativeActivity]]="","x",IF(Table2[[#This Row],[WMPInitiativeActivity]]="other", Table2[[#This Row],[ActivityNameifOther]], INDEX('Initiative mapping-DO NOT EDIT'!$C$3:$C$92,MATCH(Table2[[#This Row],[WMPInitiativeActivity]],'Initiative mapping-DO NOT EDIT'!$D$3:$D$92,0))))</f>
        <v>16</v>
      </c>
      <c r="H56" s="47" t="s">
        <v>321</v>
      </c>
      <c r="I56" s="49"/>
      <c r="J5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Inspections_Removal and remediation of trees with strike potential to electric lines and equipment  __2021</v>
      </c>
      <c r="K56" s="51">
        <v>670</v>
      </c>
      <c r="L56" s="52" t="s">
        <v>322</v>
      </c>
      <c r="M56" s="71" t="s">
        <v>323</v>
      </c>
      <c r="N56" s="69"/>
      <c r="O56" s="54"/>
      <c r="P56" s="54"/>
      <c r="Q56" s="54"/>
      <c r="R56" s="70"/>
      <c r="S56" s="54"/>
      <c r="T56" s="54"/>
      <c r="U56" s="54"/>
      <c r="V56" s="45" t="s">
        <v>324</v>
      </c>
      <c r="W56" s="52" t="s">
        <v>325</v>
      </c>
      <c r="X56" s="52"/>
      <c r="Y56" s="52"/>
      <c r="Z56" s="52"/>
      <c r="AA56" s="55" t="s">
        <v>129</v>
      </c>
      <c r="AB56" s="52"/>
      <c r="AC56" s="57"/>
      <c r="AD56" s="57"/>
      <c r="AE56" s="40"/>
      <c r="AF56" s="62"/>
      <c r="AG56" s="59"/>
      <c r="AH56" s="59"/>
    </row>
    <row r="57" spans="1:34" s="64" customFormat="1" ht="108">
      <c r="A57" s="43" t="str">
        <f>'READ ME FIRST'!$D$12</f>
        <v>PGE</v>
      </c>
      <c r="B57" s="44">
        <f>'READ ME FIRST'!$D$15</f>
        <v>44317</v>
      </c>
      <c r="C57" s="47" t="s">
        <v>296</v>
      </c>
      <c r="D57" s="46" t="str">
        <f>IF(Table2[[#This Row],[WMPInitiativeCategory]]="", "",INDEX('Initiative mapping-DO NOT EDIT'!$I$3:$I$13, MATCH(Table2[[#This Row],[WMPInitiativeCategory]],'Initiative mapping-DO NOT EDIT'!$H$3:$H$13,0)))</f>
        <v>7.3.5.</v>
      </c>
      <c r="E57" s="47" t="s">
        <v>326</v>
      </c>
      <c r="F57" s="47"/>
      <c r="G57" s="43">
        <f>IF(Table2[[#This Row],[WMPInitiativeActivity]]="","x",IF(Table2[[#This Row],[WMPInitiativeActivity]]="other", Table2[[#This Row],[ActivityNameifOther]], INDEX('Initiative mapping-DO NOT EDIT'!$C$3:$C$92,MATCH(Table2[[#This Row],[WMPInitiativeActivity]],'Initiative mapping-DO NOT EDIT'!$D$3:$D$92,0))))</f>
        <v>17</v>
      </c>
      <c r="H57" s="47" t="s">
        <v>327</v>
      </c>
      <c r="I57" s="49"/>
      <c r="J5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inspection __2021</v>
      </c>
      <c r="K57" s="51">
        <v>672</v>
      </c>
      <c r="L57" s="52" t="s">
        <v>328</v>
      </c>
      <c r="M57" s="71" t="s">
        <v>329</v>
      </c>
      <c r="N57" s="71" t="s">
        <v>330</v>
      </c>
      <c r="O57" s="54"/>
      <c r="P57" s="54"/>
      <c r="Q57" s="54"/>
      <c r="R57" s="71" t="s">
        <v>331</v>
      </c>
      <c r="S57" s="54"/>
      <c r="T57" s="54"/>
      <c r="U57" s="54"/>
      <c r="V57" s="45" t="s">
        <v>332</v>
      </c>
      <c r="W57" s="52" t="s">
        <v>333</v>
      </c>
      <c r="X57" s="52"/>
      <c r="Y57" s="52"/>
      <c r="Z57" s="52"/>
      <c r="AA57" s="55" t="s">
        <v>150</v>
      </c>
      <c r="AB57" s="52"/>
      <c r="AC57" s="57"/>
      <c r="AD57" s="57"/>
      <c r="AE57" s="40"/>
      <c r="AF57" s="62"/>
      <c r="AG57" s="59"/>
      <c r="AH57" s="59"/>
    </row>
    <row r="58" spans="1:34" s="64" customFormat="1" ht="120">
      <c r="A58" s="43" t="str">
        <f>'READ ME FIRST'!$D$12</f>
        <v>PGE</v>
      </c>
      <c r="B58" s="44">
        <f>'READ ME FIRST'!$D$15</f>
        <v>44317</v>
      </c>
      <c r="C58" s="47" t="s">
        <v>296</v>
      </c>
      <c r="D58" s="46" t="str">
        <f>IF(Table2[[#This Row],[WMPInitiativeCategory]]="", "",INDEX('Initiative mapping-DO NOT EDIT'!$I$3:$I$13, MATCH(Table2[[#This Row],[WMPInitiativeCategory]],'Initiative mapping-DO NOT EDIT'!$H$3:$H$13,0)))</f>
        <v>7.3.5.</v>
      </c>
      <c r="E58" s="47" t="s">
        <v>326</v>
      </c>
      <c r="F58" s="47"/>
      <c r="G58" s="43">
        <f>IF(Table2[[#This Row],[WMPInitiativeActivity]]="","x",IF(Table2[[#This Row],[WMPInitiativeActivity]]="other", Table2[[#This Row],[ActivityNameifOther]], INDEX('Initiative mapping-DO NOT EDIT'!$C$3:$C$92,MATCH(Table2[[#This Row],[WMPInitiativeActivity]],'Initiative mapping-DO NOT EDIT'!$D$3:$D$92,0))))</f>
        <v>17</v>
      </c>
      <c r="H58" s="47" t="s">
        <v>334</v>
      </c>
      <c r="I58" s="49"/>
      <c r="J5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inspection __2021</v>
      </c>
      <c r="K58" s="51">
        <v>674</v>
      </c>
      <c r="L58" s="52" t="s">
        <v>335</v>
      </c>
      <c r="M58" s="71" t="s">
        <v>336</v>
      </c>
      <c r="N58" s="71" t="s">
        <v>337</v>
      </c>
      <c r="O58" s="54"/>
      <c r="P58" s="54"/>
      <c r="Q58" s="54"/>
      <c r="R58" s="71" t="s">
        <v>338</v>
      </c>
      <c r="S58" s="54"/>
      <c r="T58" s="54"/>
      <c r="U58" s="54"/>
      <c r="V58" s="45" t="s">
        <v>339</v>
      </c>
      <c r="W58" s="52" t="s">
        <v>340</v>
      </c>
      <c r="X58" s="52"/>
      <c r="Y58" s="52"/>
      <c r="Z58" s="52"/>
      <c r="AA58" s="55" t="s">
        <v>150</v>
      </c>
      <c r="AB58" s="52"/>
      <c r="AC58" s="57"/>
      <c r="AD58" s="57"/>
      <c r="AE58" s="40"/>
      <c r="AF58" s="62"/>
      <c r="AG58" s="59"/>
      <c r="AH58" s="59"/>
    </row>
    <row r="59" spans="1:34" s="64" customFormat="1" ht="96">
      <c r="A59" s="43" t="str">
        <f>'READ ME FIRST'!$D$12</f>
        <v>PGE</v>
      </c>
      <c r="B59" s="44">
        <f>'READ ME FIRST'!$D$15</f>
        <v>44317</v>
      </c>
      <c r="C59" s="47" t="s">
        <v>296</v>
      </c>
      <c r="D59" s="46" t="str">
        <f>IF(Table2[[#This Row],[WMPInitiativeCategory]]="", "",INDEX('Initiative mapping-DO NOT EDIT'!$I$3:$I$13, MATCH(Table2[[#This Row],[WMPInitiativeCategory]],'Initiative mapping-DO NOT EDIT'!$H$3:$H$13,0)))</f>
        <v>7.3.5.</v>
      </c>
      <c r="E59" s="47" t="s">
        <v>341</v>
      </c>
      <c r="F59" s="47"/>
      <c r="G59" s="43">
        <f>IF(Table2[[#This Row],[WMPInitiativeActivity]]="","x",IF(Table2[[#This Row],[WMPInitiativeActivity]]="other", Table2[[#This Row],[ActivityNameifOther]], INDEX('Initiative mapping-DO NOT EDIT'!$C$3:$C$92,MATCH(Table2[[#This Row],[WMPInitiativeActivity]],'Initiative mapping-DO NOT EDIT'!$D$3:$D$92,0))))</f>
        <v>18</v>
      </c>
      <c r="H59" s="47" t="s">
        <v>342</v>
      </c>
      <c r="I59" s="49"/>
      <c r="J5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vegetation management  __2021</v>
      </c>
      <c r="K59" s="51">
        <v>677</v>
      </c>
      <c r="L59" s="52" t="s">
        <v>343</v>
      </c>
      <c r="M59" s="71" t="s">
        <v>344</v>
      </c>
      <c r="N59" s="71" t="s">
        <v>345</v>
      </c>
      <c r="O59" s="54"/>
      <c r="P59" s="54"/>
      <c r="Q59" s="54"/>
      <c r="R59" s="71" t="s">
        <v>346</v>
      </c>
      <c r="S59" s="54"/>
      <c r="T59" s="54"/>
      <c r="U59" s="54"/>
      <c r="V59" s="45" t="s">
        <v>347</v>
      </c>
      <c r="W59" s="52" t="s">
        <v>348</v>
      </c>
      <c r="X59" s="52"/>
      <c r="Y59" s="52"/>
      <c r="Z59" s="52"/>
      <c r="AA59" s="55" t="s">
        <v>150</v>
      </c>
      <c r="AB59" s="52"/>
      <c r="AC59" s="57"/>
      <c r="AD59" s="57"/>
      <c r="AE59" s="40"/>
      <c r="AF59" s="62"/>
      <c r="AG59" s="59"/>
      <c r="AH59" s="59"/>
    </row>
    <row r="60" spans="1:34" s="64" customFormat="1" ht="180">
      <c r="A60" s="43" t="str">
        <f>'READ ME FIRST'!$D$12</f>
        <v>PGE</v>
      </c>
      <c r="B60" s="44">
        <f>'READ ME FIRST'!$D$15</f>
        <v>44317</v>
      </c>
      <c r="C60" s="47" t="s">
        <v>296</v>
      </c>
      <c r="D60" s="46" t="str">
        <f>IF(Table2[[#This Row],[WMPInitiativeCategory]]="", "",INDEX('Initiative mapping-DO NOT EDIT'!$I$3:$I$13, MATCH(Table2[[#This Row],[WMPInitiativeCategory]],'Initiative mapping-DO NOT EDIT'!$H$3:$H$13,0)))</f>
        <v>7.3.5.</v>
      </c>
      <c r="E60" s="47" t="s">
        <v>341</v>
      </c>
      <c r="F60" s="47"/>
      <c r="G60" s="43">
        <f>IF(Table2[[#This Row],[WMPInitiativeActivity]]="","x",IF(Table2[[#This Row],[WMPInitiativeActivity]]="other", Table2[[#This Row],[ActivityNameifOther]], INDEX('Initiative mapping-DO NOT EDIT'!$C$3:$C$92,MATCH(Table2[[#This Row],[WMPInitiativeActivity]],'Initiative mapping-DO NOT EDIT'!$D$3:$D$92,0))))</f>
        <v>18</v>
      </c>
      <c r="H60" s="47" t="s">
        <v>349</v>
      </c>
      <c r="I60" s="49"/>
      <c r="J6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vegetation management  __2021</v>
      </c>
      <c r="K60" s="51">
        <v>679</v>
      </c>
      <c r="L60" s="52" t="s">
        <v>350</v>
      </c>
      <c r="M60" s="71" t="s">
        <v>351</v>
      </c>
      <c r="N60" s="71" t="s">
        <v>352</v>
      </c>
      <c r="O60" s="54"/>
      <c r="P60" s="54"/>
      <c r="Q60" s="54"/>
      <c r="R60" s="71" t="s">
        <v>353</v>
      </c>
      <c r="S60" s="54"/>
      <c r="T60" s="54"/>
      <c r="U60" s="54"/>
      <c r="V60" s="45" t="s">
        <v>354</v>
      </c>
      <c r="W60" s="52" t="s">
        <v>355</v>
      </c>
      <c r="X60" s="52"/>
      <c r="Y60" s="52"/>
      <c r="Z60" s="52"/>
      <c r="AA60" s="55" t="s">
        <v>150</v>
      </c>
      <c r="AB60" s="52"/>
      <c r="AC60" s="57"/>
      <c r="AD60" s="57"/>
      <c r="AE60" s="40"/>
      <c r="AF60" s="62"/>
      <c r="AG60" s="59"/>
      <c r="AH60" s="59"/>
    </row>
    <row r="61" spans="1:34" s="64" customFormat="1" ht="60">
      <c r="A61" s="43" t="str">
        <f>'READ ME FIRST'!$D$12</f>
        <v>PGE</v>
      </c>
      <c r="B61" s="44">
        <f>'READ ME FIRST'!$D$15</f>
        <v>44317</v>
      </c>
      <c r="C61" s="47" t="s">
        <v>296</v>
      </c>
      <c r="D61" s="46" t="str">
        <f>IF(Table2[[#This Row],[WMPInitiativeCategory]]="", "",INDEX('Initiative mapping-DO NOT EDIT'!$I$3:$I$13, MATCH(Table2[[#This Row],[WMPInitiativeCategory]],'Initiative mapping-DO NOT EDIT'!$H$3:$H$13,0)))</f>
        <v>7.3.5.</v>
      </c>
      <c r="E61" s="47" t="s">
        <v>356</v>
      </c>
      <c r="F61" s="47"/>
      <c r="G61" s="43">
        <f>IF(Table2[[#This Row],[WMPInitiativeActivity]]="","x",IF(Table2[[#This Row],[WMPInitiativeActivity]]="other", Table2[[#This Row],[ActivityNameifOther]], INDEX('Initiative mapping-DO NOT EDIT'!$C$3:$C$92,MATCH(Table2[[#This Row],[WMPInitiativeActivity]],'Initiative mapping-DO NOT EDIT'!$D$3:$D$92,0))))</f>
        <v>19</v>
      </c>
      <c r="H61" s="47" t="s">
        <v>356</v>
      </c>
      <c r="I61" s="49"/>
      <c r="J6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Inspections_Vegetation inventory system __2021</v>
      </c>
      <c r="K61" s="51">
        <v>681</v>
      </c>
      <c r="L61" s="52"/>
      <c r="M61" s="53"/>
      <c r="N61" s="53"/>
      <c r="O61" s="54"/>
      <c r="P61" s="54"/>
      <c r="Q61" s="54"/>
      <c r="R61" s="53"/>
      <c r="S61" s="54"/>
      <c r="T61" s="54"/>
      <c r="U61" s="54"/>
      <c r="V61" s="45" t="s">
        <v>357</v>
      </c>
      <c r="W61" s="52" t="s">
        <v>358</v>
      </c>
      <c r="X61" s="52"/>
      <c r="Y61" s="52"/>
      <c r="Z61" s="52"/>
      <c r="AA61" s="55" t="s">
        <v>129</v>
      </c>
      <c r="AB61" s="52"/>
      <c r="AC61" s="57"/>
      <c r="AD61" s="57"/>
      <c r="AE61" s="40"/>
      <c r="AF61" s="62"/>
      <c r="AG61" s="59"/>
      <c r="AH61" s="59"/>
    </row>
    <row r="62" spans="1:34" s="64" customFormat="1" ht="48">
      <c r="A62" s="43" t="str">
        <f>'READ ME FIRST'!$D$12</f>
        <v>PGE</v>
      </c>
      <c r="B62" s="44">
        <f>'READ ME FIRST'!$D$15</f>
        <v>44317</v>
      </c>
      <c r="C62" s="47" t="s">
        <v>296</v>
      </c>
      <c r="D62" s="46" t="str">
        <f>IF(Table2[[#This Row],[WMPInitiativeCategory]]="", "",INDEX('Initiative mapping-DO NOT EDIT'!$I$3:$I$13, MATCH(Table2[[#This Row],[WMPInitiativeCategory]],'Initiative mapping-DO NOT EDIT'!$H$3:$H$13,0)))</f>
        <v>7.3.5.</v>
      </c>
      <c r="E62" s="47" t="s">
        <v>359</v>
      </c>
      <c r="F62" s="47"/>
      <c r="G62" s="43">
        <f>IF(Table2[[#This Row],[WMPInitiativeActivity]]="","x",IF(Table2[[#This Row],[WMPInitiativeActivity]]="other", Table2[[#This Row],[ActivityNameifOther]], INDEX('Initiative mapping-DO NOT EDIT'!$C$3:$C$92,MATCH(Table2[[#This Row],[WMPInitiativeActivity]],'Initiative mapping-DO NOT EDIT'!$D$3:$D$92,0))))</f>
        <v>2</v>
      </c>
      <c r="H62" s="47" t="s">
        <v>359</v>
      </c>
      <c r="I62" s="67" t="s">
        <v>360</v>
      </c>
      <c r="J6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Inspections_Detailed inspections of vegetation around distribution electric lines and equipment _VMiLogID_2021</v>
      </c>
      <c r="K62" s="51">
        <v>629</v>
      </c>
      <c r="L62" s="52"/>
      <c r="M62" s="53"/>
      <c r="N62" s="53"/>
      <c r="O62" s="54"/>
      <c r="P62" s="54"/>
      <c r="Q62" s="54"/>
      <c r="R62" s="53"/>
      <c r="S62" s="54"/>
      <c r="T62" s="54"/>
      <c r="U62" s="54"/>
      <c r="V62" s="45" t="s">
        <v>361</v>
      </c>
      <c r="W62" s="52" t="s">
        <v>362</v>
      </c>
      <c r="X62" s="52"/>
      <c r="Y62" s="52"/>
      <c r="Z62" s="52"/>
      <c r="AA62" s="55" t="s">
        <v>292</v>
      </c>
      <c r="AB62" s="52"/>
      <c r="AC62" s="57"/>
      <c r="AD62" s="57"/>
      <c r="AE62" s="40"/>
      <c r="AF62" s="62"/>
      <c r="AG62" s="59"/>
      <c r="AH62" s="59"/>
    </row>
    <row r="63" spans="1:34" s="64" customFormat="1" ht="60">
      <c r="A63" s="43" t="str">
        <f>'READ ME FIRST'!$D$12</f>
        <v>PGE</v>
      </c>
      <c r="B63" s="44">
        <f>'READ ME FIRST'!$D$15</f>
        <v>44317</v>
      </c>
      <c r="C63" s="47" t="s">
        <v>296</v>
      </c>
      <c r="D63" s="46" t="str">
        <f>IF(Table2[[#This Row],[WMPInitiativeCategory]]="", "",INDEX('Initiative mapping-DO NOT EDIT'!$I$3:$I$13, MATCH(Table2[[#This Row],[WMPInitiativeCategory]],'Initiative mapping-DO NOT EDIT'!$H$3:$H$13,0)))</f>
        <v>7.3.5.</v>
      </c>
      <c r="E63" s="47" t="s">
        <v>363</v>
      </c>
      <c r="F63" s="47"/>
      <c r="G63" s="43">
        <f>IF(Table2[[#This Row],[WMPInitiativeActivity]]="","x",IF(Table2[[#This Row],[WMPInitiativeActivity]]="other", Table2[[#This Row],[ActivityNameifOther]], INDEX('Initiative mapping-DO NOT EDIT'!$C$3:$C$92,MATCH(Table2[[#This Row],[WMPInitiativeActivity]],'Initiative mapping-DO NOT EDIT'!$D$3:$D$92,0))))</f>
        <v>20</v>
      </c>
      <c r="H63" s="47" t="s">
        <v>363</v>
      </c>
      <c r="I63" s="49"/>
      <c r="J6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Inspections_Vegetation management to achieve clearances around electric lines and equipment  __2021</v>
      </c>
      <c r="K63" s="51">
        <v>683</v>
      </c>
      <c r="L63" s="52"/>
      <c r="M63" s="53"/>
      <c r="N63" s="53"/>
      <c r="O63" s="54"/>
      <c r="P63" s="54"/>
      <c r="Q63" s="54"/>
      <c r="R63" s="53"/>
      <c r="S63" s="54"/>
      <c r="T63" s="54"/>
      <c r="U63" s="54"/>
      <c r="V63" s="45" t="s">
        <v>364</v>
      </c>
      <c r="W63" s="52" t="s">
        <v>365</v>
      </c>
      <c r="X63" s="52"/>
      <c r="Y63" s="52"/>
      <c r="Z63" s="52"/>
      <c r="AA63" s="55" t="s">
        <v>129</v>
      </c>
      <c r="AB63" s="52"/>
      <c r="AC63" s="57"/>
      <c r="AD63" s="57"/>
      <c r="AE63" s="40"/>
      <c r="AF63" s="62"/>
      <c r="AG63" s="59"/>
      <c r="AH63" s="59"/>
    </row>
    <row r="64" spans="1:34" s="64" customFormat="1" ht="72">
      <c r="A64" s="43" t="str">
        <f>'READ ME FIRST'!$D$12</f>
        <v>PGE</v>
      </c>
      <c r="B64" s="44">
        <f>'READ ME FIRST'!$D$15</f>
        <v>44317</v>
      </c>
      <c r="C64" s="47" t="s">
        <v>296</v>
      </c>
      <c r="D64" s="46" t="str">
        <f>IF(Table2[[#This Row],[WMPInitiativeCategory]]="", "",INDEX('Initiative mapping-DO NOT EDIT'!$I$3:$I$13, MATCH(Table2[[#This Row],[WMPInitiativeCategory]],'Initiative mapping-DO NOT EDIT'!$H$3:$H$13,0)))</f>
        <v>7.3.5.</v>
      </c>
      <c r="E64" s="47" t="s">
        <v>366</v>
      </c>
      <c r="F64" s="47"/>
      <c r="G64" s="43">
        <f>IF(Table2[[#This Row],[WMPInitiativeActivity]]="","x",IF(Table2[[#This Row],[WMPInitiativeActivity]]="other", Table2[[#This Row],[ActivityNameifOther]], INDEX('Initiative mapping-DO NOT EDIT'!$C$3:$C$92,MATCH(Table2[[#This Row],[WMPInitiativeActivity]],'Initiative mapping-DO NOT EDIT'!$D$3:$D$92,0))))</f>
        <v>4</v>
      </c>
      <c r="H64" s="47" t="s">
        <v>366</v>
      </c>
      <c r="I64" s="49"/>
      <c r="J6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Inspections_Emergency response vegetation management due to red flag warning or other urgent conditions   __2021</v>
      </c>
      <c r="K64" s="51">
        <v>639</v>
      </c>
      <c r="L64" s="52"/>
      <c r="M64" s="53"/>
      <c r="N64" s="53"/>
      <c r="O64" s="54"/>
      <c r="P64" s="54"/>
      <c r="Q64" s="54"/>
      <c r="R64" s="53"/>
      <c r="S64" s="54"/>
      <c r="T64" s="54"/>
      <c r="U64" s="54"/>
      <c r="V64" s="45" t="s">
        <v>367</v>
      </c>
      <c r="W64" s="52" t="s">
        <v>368</v>
      </c>
      <c r="X64" s="52"/>
      <c r="Y64" s="52"/>
      <c r="Z64" s="52"/>
      <c r="AA64" s="55" t="s">
        <v>150</v>
      </c>
      <c r="AB64" s="52"/>
      <c r="AC64" s="57"/>
      <c r="AD64" s="57"/>
      <c r="AE64" s="40"/>
      <c r="AF64" s="62"/>
      <c r="AG64" s="59"/>
      <c r="AH64" s="59"/>
    </row>
    <row r="65" spans="1:34" s="64" customFormat="1" ht="108">
      <c r="A65" s="43" t="str">
        <f>'READ ME FIRST'!$D$12</f>
        <v>PGE</v>
      </c>
      <c r="B65" s="44">
        <f>'READ ME FIRST'!$D$15</f>
        <v>44317</v>
      </c>
      <c r="C65" s="47" t="s">
        <v>296</v>
      </c>
      <c r="D65" s="46" t="str">
        <f>IF(Table2[[#This Row],[WMPInitiativeCategory]]="", "",INDEX('Initiative mapping-DO NOT EDIT'!$I$3:$I$13, MATCH(Table2[[#This Row],[WMPInitiativeCategory]],'Initiative mapping-DO NOT EDIT'!$H$3:$H$13,0)))</f>
        <v>7.3.5.</v>
      </c>
      <c r="E65" s="47" t="s">
        <v>369</v>
      </c>
      <c r="F65" s="47"/>
      <c r="G65" s="43">
        <f>IF(Table2[[#This Row],[WMPInitiativeActivity]]="","x",IF(Table2[[#This Row],[WMPInitiativeActivity]]="other", Table2[[#This Row],[ActivityNameifOther]], INDEX('Initiative mapping-DO NOT EDIT'!$C$3:$C$92,MATCH(Table2[[#This Row],[WMPInitiativeActivity]],'Initiative mapping-DO NOT EDIT'!$D$3:$D$92,0))))</f>
        <v>5</v>
      </c>
      <c r="H65" s="47" t="s">
        <v>370</v>
      </c>
      <c r="I65" s="49"/>
      <c r="J6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Inspections_Fuel management and reduction of “slash” from vegetation management activities __2021</v>
      </c>
      <c r="K65" s="51">
        <v>641</v>
      </c>
      <c r="L65" s="52"/>
      <c r="M65" s="53"/>
      <c r="N65" s="53"/>
      <c r="O65" s="54"/>
      <c r="P65" s="54"/>
      <c r="Q65" s="54"/>
      <c r="R65" s="53"/>
      <c r="S65" s="54"/>
      <c r="T65" s="54"/>
      <c r="U65" s="54"/>
      <c r="V65" s="45" t="s">
        <v>371</v>
      </c>
      <c r="W65" s="52" t="s">
        <v>372</v>
      </c>
      <c r="X65" s="52"/>
      <c r="Y65" s="52"/>
      <c r="Z65" s="52"/>
      <c r="AA65" s="55" t="s">
        <v>150</v>
      </c>
      <c r="AB65" s="52"/>
      <c r="AC65" s="57"/>
      <c r="AD65" s="57"/>
      <c r="AE65" s="40"/>
      <c r="AF65" s="62"/>
      <c r="AG65" s="59"/>
      <c r="AH65" s="59"/>
    </row>
    <row r="66" spans="1:34" s="64" customFormat="1" ht="72">
      <c r="A66" s="43" t="str">
        <f>'READ ME FIRST'!$D$12</f>
        <v>PGE</v>
      </c>
      <c r="B66" s="44">
        <f>'READ ME FIRST'!$D$15</f>
        <v>44317</v>
      </c>
      <c r="C66" s="47" t="s">
        <v>296</v>
      </c>
      <c r="D66" s="46" t="str">
        <f>IF(Table2[[#This Row],[WMPInitiativeCategory]]="", "",INDEX('Initiative mapping-DO NOT EDIT'!$I$3:$I$13, MATCH(Table2[[#This Row],[WMPInitiativeCategory]],'Initiative mapping-DO NOT EDIT'!$H$3:$H$13,0)))</f>
        <v>7.3.5.</v>
      </c>
      <c r="E66" s="47" t="s">
        <v>277</v>
      </c>
      <c r="F66" s="47"/>
      <c r="G66" s="72">
        <v>6</v>
      </c>
      <c r="H66" s="47" t="s">
        <v>373</v>
      </c>
      <c r="I66" s="49"/>
      <c r="J6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Inspections_Improvement of inspections __2021</v>
      </c>
      <c r="K66" s="51">
        <v>645</v>
      </c>
      <c r="L66" s="52"/>
      <c r="M66" s="53"/>
      <c r="N66" s="53"/>
      <c r="O66" s="54"/>
      <c r="P66" s="54"/>
      <c r="Q66" s="54"/>
      <c r="R66" s="53"/>
      <c r="S66" s="54"/>
      <c r="T66" s="54"/>
      <c r="U66" s="54"/>
      <c r="V66" s="45" t="s">
        <v>374</v>
      </c>
      <c r="W66" s="52" t="s">
        <v>375</v>
      </c>
      <c r="X66" s="52"/>
      <c r="Y66" s="52"/>
      <c r="Z66" s="52"/>
      <c r="AA66" s="55" t="s">
        <v>150</v>
      </c>
      <c r="AB66" s="52"/>
      <c r="AC66" s="57"/>
      <c r="AD66" s="57"/>
      <c r="AE66" s="40"/>
      <c r="AF66" s="62"/>
      <c r="AG66" s="59"/>
      <c r="AH66" s="59"/>
    </row>
    <row r="67" spans="1:34" s="64" customFormat="1" ht="48">
      <c r="A67" s="43" t="str">
        <f>'READ ME FIRST'!$D$12</f>
        <v>PGE</v>
      </c>
      <c r="B67" s="44">
        <f>'READ ME FIRST'!$D$15</f>
        <v>44317</v>
      </c>
      <c r="C67" s="47" t="s">
        <v>296</v>
      </c>
      <c r="D67" s="46" t="str">
        <f>IF(Table2[[#This Row],[WMPInitiativeCategory]]="", "",INDEX('Initiative mapping-DO NOT EDIT'!$I$3:$I$13, MATCH(Table2[[#This Row],[WMPInitiativeCategory]],'Initiative mapping-DO NOT EDIT'!$H$3:$H$13,0)))</f>
        <v>7.3.5.</v>
      </c>
      <c r="E67" s="47" t="s">
        <v>376</v>
      </c>
      <c r="F67" s="47"/>
      <c r="G67" s="43">
        <f>IF(Table2[[#This Row],[WMPInitiativeActivity]]="","x",IF(Table2[[#This Row],[WMPInitiativeActivity]]="other", Table2[[#This Row],[ActivityNameifOther]], INDEX('Initiative mapping-DO NOT EDIT'!$C$3:$C$92,MATCH(Table2[[#This Row],[WMPInitiativeActivity]],'Initiative mapping-DO NOT EDIT'!$D$3:$D$92,0))))</f>
        <v>7</v>
      </c>
      <c r="H67" s="47" t="s">
        <v>376</v>
      </c>
      <c r="I67" s="49"/>
      <c r="J6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Inspections_LiDAR inspections of vegetation around distribution electric lines and equipment __2021</v>
      </c>
      <c r="K67" s="51">
        <v>647</v>
      </c>
      <c r="L67" s="52"/>
      <c r="M67" s="53"/>
      <c r="N67" s="53"/>
      <c r="O67" s="54"/>
      <c r="P67" s="54"/>
      <c r="Q67" s="54"/>
      <c r="R67" s="53"/>
      <c r="S67" s="54"/>
      <c r="T67" s="54"/>
      <c r="U67" s="54"/>
      <c r="V67" s="45" t="s">
        <v>377</v>
      </c>
      <c r="W67" s="52" t="s">
        <v>378</v>
      </c>
      <c r="X67" s="52"/>
      <c r="Y67" s="52"/>
      <c r="Z67" s="52"/>
      <c r="AA67" s="55" t="s">
        <v>129</v>
      </c>
      <c r="AB67" s="52"/>
      <c r="AC67" s="57"/>
      <c r="AD67" s="57"/>
      <c r="AE67" s="40"/>
      <c r="AF67" s="62"/>
      <c r="AG67" s="59"/>
      <c r="AH67" s="59"/>
    </row>
    <row r="68" spans="1:34" s="64" customFormat="1" ht="72">
      <c r="A68" s="43" t="str">
        <f>'READ ME FIRST'!$D$12</f>
        <v>PGE</v>
      </c>
      <c r="B68" s="44">
        <f>'READ ME FIRST'!$D$15</f>
        <v>44317</v>
      </c>
      <c r="C68" s="47" t="s">
        <v>296</v>
      </c>
      <c r="D68" s="46" t="str">
        <f>IF(Table2[[#This Row],[WMPInitiativeCategory]]="", "",INDEX('Initiative mapping-DO NOT EDIT'!$I$3:$I$13, MATCH(Table2[[#This Row],[WMPInitiativeCategory]],'Initiative mapping-DO NOT EDIT'!$H$3:$H$13,0)))</f>
        <v>7.3.5.</v>
      </c>
      <c r="E68" s="47" t="s">
        <v>289</v>
      </c>
      <c r="F68" s="47"/>
      <c r="G68" s="43">
        <f>IF(Table2[[#This Row],[WMPInitiativeActivity]]="","x",IF(Table2[[#This Row],[WMPInitiativeActivity]]="other", Table2[[#This Row],[ActivityNameifOther]], INDEX('Initiative mapping-DO NOT EDIT'!$C$3:$C$92,MATCH(Table2[[#This Row],[WMPInitiativeActivity]],'Initiative mapping-DO NOT EDIT'!$D$3:$D$92,0))))</f>
        <v>8</v>
      </c>
      <c r="H68" s="47" t="s">
        <v>289</v>
      </c>
      <c r="I68" s="49"/>
      <c r="J6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Inspections_LiDAR inspections of transmission electric lines and equipment __2021</v>
      </c>
      <c r="K68" s="51">
        <v>649</v>
      </c>
      <c r="L68" s="52" t="s">
        <v>379</v>
      </c>
      <c r="M68" s="71" t="s">
        <v>380</v>
      </c>
      <c r="N68" s="71" t="s">
        <v>381</v>
      </c>
      <c r="O68" s="54"/>
      <c r="P68" s="54"/>
      <c r="Q68" s="54"/>
      <c r="R68" s="71" t="s">
        <v>381</v>
      </c>
      <c r="S68" s="54"/>
      <c r="T68" s="54"/>
      <c r="U68" s="54"/>
      <c r="V68" s="45" t="s">
        <v>382</v>
      </c>
      <c r="W68" s="52" t="s">
        <v>383</v>
      </c>
      <c r="X68" s="52"/>
      <c r="Y68" s="52"/>
      <c r="Z68" s="52"/>
      <c r="AA68" s="55" t="s">
        <v>129</v>
      </c>
      <c r="AB68" s="52"/>
      <c r="AC68" s="57"/>
      <c r="AD68" s="57"/>
      <c r="AE68" s="40"/>
      <c r="AF68" s="62"/>
      <c r="AG68" s="59"/>
      <c r="AH68" s="59"/>
    </row>
    <row r="69" spans="1:34" s="64" customFormat="1" ht="96">
      <c r="A69" s="43" t="str">
        <f>'READ ME FIRST'!$D$12</f>
        <v>PGE</v>
      </c>
      <c r="B69" s="44">
        <f>'READ ME FIRST'!$D$15</f>
        <v>44317</v>
      </c>
      <c r="C69" s="47" t="s">
        <v>296</v>
      </c>
      <c r="D69" s="46" t="str">
        <f>IF(Table2[[#This Row],[WMPInitiativeCategory]]="", "",INDEX('Initiative mapping-DO NOT EDIT'!$I$3:$I$13, MATCH(Table2[[#This Row],[WMPInitiativeCategory]],'Initiative mapping-DO NOT EDIT'!$H$3:$H$13,0)))</f>
        <v>7.3.5.</v>
      </c>
      <c r="E69" s="47" t="s">
        <v>384</v>
      </c>
      <c r="F69" s="47"/>
      <c r="G69" s="43">
        <f>IF(Table2[[#This Row],[WMPInitiativeActivity]]="","x",IF(Table2[[#This Row],[WMPInitiativeActivity]]="other", Table2[[#This Row],[ActivityNameifOther]], INDEX('Initiative mapping-DO NOT EDIT'!$C$3:$C$92,MATCH(Table2[[#This Row],[WMPInitiativeActivity]],'Initiative mapping-DO NOT EDIT'!$D$3:$D$92,0))))</f>
        <v>9</v>
      </c>
      <c r="H69" s="47" t="s">
        <v>384</v>
      </c>
      <c r="I69" s="49"/>
      <c r="J6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Inspections_Other discretionary inspections of vegetation around distribution electric lines and equipment __2021</v>
      </c>
      <c r="K69" s="51">
        <v>651</v>
      </c>
      <c r="L69" s="52"/>
      <c r="M69" s="53"/>
      <c r="N69" s="53"/>
      <c r="O69" s="54"/>
      <c r="P69" s="54"/>
      <c r="Q69" s="54"/>
      <c r="R69" s="53"/>
      <c r="S69" s="54"/>
      <c r="T69" s="54"/>
      <c r="U69" s="54"/>
      <c r="V69" s="45" t="s">
        <v>385</v>
      </c>
      <c r="W69" s="52" t="s">
        <v>386</v>
      </c>
      <c r="X69" s="52"/>
      <c r="Y69" s="52"/>
      <c r="Z69" s="52"/>
      <c r="AA69" s="55" t="s">
        <v>129</v>
      </c>
      <c r="AB69" s="52"/>
      <c r="AC69" s="57"/>
      <c r="AD69" s="57"/>
      <c r="AE69" s="40"/>
      <c r="AF69" s="62"/>
      <c r="AG69" s="59"/>
      <c r="AH69" s="59"/>
    </row>
    <row r="70" spans="1:34" s="64" customFormat="1" ht="36">
      <c r="A70" s="43" t="str">
        <f>'READ ME FIRST'!$D$12</f>
        <v>PGE</v>
      </c>
      <c r="B70" s="44">
        <f>'READ ME FIRST'!$D$15</f>
        <v>44317</v>
      </c>
      <c r="C70" s="47" t="s">
        <v>387</v>
      </c>
      <c r="D70" s="46" t="str">
        <f>IF(Table2[[#This Row],[WMPInitiativeCategory]]="", "",INDEX('Initiative mapping-DO NOT EDIT'!$I$3:$I$13, MATCH(Table2[[#This Row],[WMPInitiativeCategory]],'Initiative mapping-DO NOT EDIT'!$H$3:$H$13,0)))</f>
        <v>7.3.6.</v>
      </c>
      <c r="E70" s="47" t="s">
        <v>388</v>
      </c>
      <c r="F70" s="47"/>
      <c r="G70" s="43">
        <f>IF(Table2[[#This Row],[WMPInitiativeActivity]]="","x",IF(Table2[[#This Row],[WMPInitiativeActivity]]="other", Table2[[#This Row],[ActivityNameifOther]], INDEX('Initiative mapping-DO NOT EDIT'!$C$3:$C$92,MATCH(Table2[[#This Row],[WMPInitiativeActivity]],'Initiative mapping-DO NOT EDIT'!$D$3:$D$92,0))))</f>
        <v>1</v>
      </c>
      <c r="H70" s="47" t="s">
        <v>388</v>
      </c>
      <c r="I70" s="49"/>
      <c r="J7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Protocols_Automatic recloser operations  __2021</v>
      </c>
      <c r="K70" s="51">
        <v>684</v>
      </c>
      <c r="L70" s="52"/>
      <c r="M70" s="53"/>
      <c r="N70" s="53"/>
      <c r="O70" s="54"/>
      <c r="P70" s="54"/>
      <c r="Q70" s="54"/>
      <c r="R70" s="53"/>
      <c r="S70" s="54"/>
      <c r="T70" s="54"/>
      <c r="U70" s="54"/>
      <c r="V70" s="45" t="s">
        <v>389</v>
      </c>
      <c r="W70" s="52" t="s">
        <v>390</v>
      </c>
      <c r="X70" s="52"/>
      <c r="Y70" s="52"/>
      <c r="Z70" s="52"/>
      <c r="AA70" s="55" t="s">
        <v>292</v>
      </c>
      <c r="AB70" s="52"/>
      <c r="AC70" s="57"/>
      <c r="AD70" s="57"/>
      <c r="AE70" s="40"/>
      <c r="AF70" s="62"/>
      <c r="AG70" s="59"/>
      <c r="AH70" s="59"/>
    </row>
    <row r="71" spans="1:34" s="64" customFormat="1" ht="48">
      <c r="A71" s="43" t="str">
        <f>'READ ME FIRST'!$D$12</f>
        <v>PGE</v>
      </c>
      <c r="B71" s="44">
        <f>'READ ME FIRST'!$D$15</f>
        <v>44317</v>
      </c>
      <c r="C71" s="47" t="s">
        <v>387</v>
      </c>
      <c r="D71" s="46" t="str">
        <f>IF(Table2[[#This Row],[WMPInitiativeCategory]]="", "",INDEX('Initiative mapping-DO NOT EDIT'!$I$3:$I$13, MATCH(Table2[[#This Row],[WMPInitiativeCategory]],'Initiative mapping-DO NOT EDIT'!$H$3:$H$13,0)))</f>
        <v>7.3.6.</v>
      </c>
      <c r="E71" s="47" t="s">
        <v>391</v>
      </c>
      <c r="F71" s="47"/>
      <c r="G71" s="43">
        <f>IF(Table2[[#This Row],[WMPInitiativeActivity]]="","x",IF(Table2[[#This Row],[WMPInitiativeActivity]]="other", Table2[[#This Row],[ActivityNameifOther]], INDEX('Initiative mapping-DO NOT EDIT'!$C$3:$C$92,MATCH(Table2[[#This Row],[WMPInitiativeActivity]],'Initiative mapping-DO NOT EDIT'!$D$3:$D$92,0))))</f>
        <v>2</v>
      </c>
      <c r="H71" s="47" t="s">
        <v>391</v>
      </c>
      <c r="I71" s="49"/>
      <c r="J7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Protocols_Crew-accompanying ignition prevention and suppression resources and services __2021</v>
      </c>
      <c r="K71" s="51">
        <v>686</v>
      </c>
      <c r="L71" s="52"/>
      <c r="M71" s="53"/>
      <c r="N71" s="53"/>
      <c r="O71" s="54"/>
      <c r="P71" s="54"/>
      <c r="Q71" s="54"/>
      <c r="R71" s="53"/>
      <c r="S71" s="54"/>
      <c r="T71" s="54"/>
      <c r="U71" s="54"/>
      <c r="V71" s="45" t="s">
        <v>392</v>
      </c>
      <c r="W71" s="63" t="s">
        <v>393</v>
      </c>
      <c r="X71" s="61"/>
      <c r="Y71" s="61"/>
      <c r="Z71" s="52"/>
      <c r="AA71" s="66" t="s">
        <v>394</v>
      </c>
      <c r="AB71" s="52"/>
      <c r="AC71" s="57"/>
      <c r="AD71" s="57"/>
      <c r="AE71" s="40"/>
      <c r="AF71" s="62"/>
      <c r="AG71" s="59"/>
      <c r="AH71" s="59"/>
    </row>
    <row r="72" spans="1:34" s="64" customFormat="1" ht="120">
      <c r="A72" s="43" t="str">
        <f>'READ ME FIRST'!$D$12</f>
        <v>PGE</v>
      </c>
      <c r="B72" s="44">
        <f>'READ ME FIRST'!$D$15</f>
        <v>44317</v>
      </c>
      <c r="C72" s="47" t="s">
        <v>387</v>
      </c>
      <c r="D72" s="46" t="str">
        <f>IF(Table2[[#This Row],[WMPInitiativeCategory]]="", "",INDEX('Initiative mapping-DO NOT EDIT'!$I$3:$I$13, MATCH(Table2[[#This Row],[WMPInitiativeCategory]],'Initiative mapping-DO NOT EDIT'!$H$3:$H$13,0)))</f>
        <v>7.3.6.</v>
      </c>
      <c r="E72" s="47" t="s">
        <v>395</v>
      </c>
      <c r="F72" s="47"/>
      <c r="G72" s="43">
        <f>IF(Table2[[#This Row],[WMPInitiativeActivity]]="","x",IF(Table2[[#This Row],[WMPInitiativeActivity]]="other", Table2[[#This Row],[ActivityNameifOther]], INDEX('Initiative mapping-DO NOT EDIT'!$C$3:$C$92,MATCH(Table2[[#This Row],[WMPInitiativeActivity]],'Initiative mapping-DO NOT EDIT'!$D$3:$D$92,0))))</f>
        <v>3</v>
      </c>
      <c r="H72" s="47" t="s">
        <v>395</v>
      </c>
      <c r="I72" s="49"/>
      <c r="J7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Protocols_Personnel work procedures and training in conditions of elevated fire risk  __2021</v>
      </c>
      <c r="K72" s="51">
        <v>688</v>
      </c>
      <c r="L72" s="55"/>
      <c r="M72" s="55"/>
      <c r="N72" s="53"/>
      <c r="O72" s="54"/>
      <c r="P72" s="54"/>
      <c r="Q72" s="54"/>
      <c r="R72" s="53"/>
      <c r="S72" s="54"/>
      <c r="T72" s="54"/>
      <c r="U72" s="54"/>
      <c r="V72" s="45" t="s">
        <v>396</v>
      </c>
      <c r="W72" s="52" t="s">
        <v>397</v>
      </c>
      <c r="X72" s="61"/>
      <c r="Y72" s="61"/>
      <c r="Z72" s="52"/>
      <c r="AA72" s="55" t="s">
        <v>129</v>
      </c>
      <c r="AB72" s="52"/>
      <c r="AC72" s="57"/>
      <c r="AD72" s="57"/>
      <c r="AE72" s="40"/>
      <c r="AF72" s="62"/>
      <c r="AG72" s="59"/>
      <c r="AH72" s="59"/>
    </row>
    <row r="73" spans="1:34" s="64" customFormat="1" ht="72">
      <c r="A73" s="43" t="str">
        <f>'READ ME FIRST'!$D$12</f>
        <v>PGE</v>
      </c>
      <c r="B73" s="44">
        <f>'READ ME FIRST'!$D$15</f>
        <v>44317</v>
      </c>
      <c r="C73" s="47" t="s">
        <v>387</v>
      </c>
      <c r="D73" s="46" t="str">
        <f>IF(Table2[[#This Row],[WMPInitiativeCategory]]="", "",INDEX('Initiative mapping-DO NOT EDIT'!$I$3:$I$13, MATCH(Table2[[#This Row],[WMPInitiativeCategory]],'Initiative mapping-DO NOT EDIT'!$H$3:$H$13,0)))</f>
        <v>7.3.6.</v>
      </c>
      <c r="E73" s="47" t="s">
        <v>398</v>
      </c>
      <c r="F73" s="47"/>
      <c r="G73" s="43">
        <f>IF(Table2[[#This Row],[WMPInitiativeActivity]]="","x",IF(Table2[[#This Row],[WMPInitiativeActivity]]="other", Table2[[#This Row],[ActivityNameifOther]], INDEX('Initiative mapping-DO NOT EDIT'!$C$3:$C$92,MATCH(Table2[[#This Row],[WMPInitiativeActivity]],'Initiative mapping-DO NOT EDIT'!$D$3:$D$92,0))))</f>
        <v>4</v>
      </c>
      <c r="H73" s="47" t="s">
        <v>398</v>
      </c>
      <c r="I73" s="49"/>
      <c r="J7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Protocols_Protocols for PSPS re-energization __2021</v>
      </c>
      <c r="K73" s="51">
        <v>690</v>
      </c>
      <c r="L73" s="52"/>
      <c r="M73" s="53"/>
      <c r="N73" s="53"/>
      <c r="O73" s="54"/>
      <c r="P73" s="54"/>
      <c r="Q73" s="54"/>
      <c r="R73" s="53"/>
      <c r="S73" s="54"/>
      <c r="T73" s="54"/>
      <c r="U73" s="54"/>
      <c r="V73" s="45" t="s">
        <v>399</v>
      </c>
      <c r="W73" s="52" t="s">
        <v>400</v>
      </c>
      <c r="X73" s="61"/>
      <c r="Y73" s="61"/>
      <c r="Z73" s="52"/>
      <c r="AA73" s="55" t="s">
        <v>129</v>
      </c>
      <c r="AB73" s="52"/>
      <c r="AC73" s="57"/>
      <c r="AD73" s="57"/>
      <c r="AE73" s="40"/>
      <c r="AF73" s="62"/>
      <c r="AG73" s="59"/>
      <c r="AH73" s="59"/>
    </row>
    <row r="74" spans="1:34" s="64" customFormat="1" ht="48">
      <c r="A74" s="43" t="str">
        <f>'READ ME FIRST'!$D$12</f>
        <v>PGE</v>
      </c>
      <c r="B74" s="44">
        <f>'READ ME FIRST'!$D$15</f>
        <v>44317</v>
      </c>
      <c r="C74" s="47" t="s">
        <v>387</v>
      </c>
      <c r="D74" s="46" t="str">
        <f>IF(Table2[[#This Row],[WMPInitiativeCategory]]="", "",INDEX('Initiative mapping-DO NOT EDIT'!$I$3:$I$13, MATCH(Table2[[#This Row],[WMPInitiativeCategory]],'Initiative mapping-DO NOT EDIT'!$H$3:$H$13,0)))</f>
        <v>7.3.6.</v>
      </c>
      <c r="E74" s="47" t="s">
        <v>401</v>
      </c>
      <c r="F74" s="47"/>
      <c r="G74" s="43">
        <f>IF(Table2[[#This Row],[WMPInitiativeActivity]]="","x",IF(Table2[[#This Row],[WMPInitiativeActivity]]="other", Table2[[#This Row],[ActivityNameifOther]], INDEX('Initiative mapping-DO NOT EDIT'!$C$3:$C$92,MATCH(Table2[[#This Row],[WMPInitiativeActivity]],'Initiative mapping-DO NOT EDIT'!$D$3:$D$92,0))))</f>
        <v>5</v>
      </c>
      <c r="H74" s="47" t="s">
        <v>401</v>
      </c>
      <c r="I74" s="49"/>
      <c r="J7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Protocols_PSPS events and mitigation of PSPS impacts  __2021</v>
      </c>
      <c r="K74" s="51">
        <v>693</v>
      </c>
      <c r="L74" s="52"/>
      <c r="M74" s="53"/>
      <c r="N74" s="53"/>
      <c r="O74" s="54"/>
      <c r="P74" s="54"/>
      <c r="Q74" s="54"/>
      <c r="R74" s="53"/>
      <c r="S74" s="54"/>
      <c r="T74" s="54"/>
      <c r="U74" s="54"/>
      <c r="V74" s="45" t="s">
        <v>402</v>
      </c>
      <c r="W74" s="52" t="s">
        <v>403</v>
      </c>
      <c r="X74" s="61"/>
      <c r="Y74" s="61"/>
      <c r="Z74" s="52"/>
      <c r="AA74" s="55" t="s">
        <v>129</v>
      </c>
      <c r="AB74" s="52"/>
      <c r="AC74" s="57"/>
      <c r="AD74" s="57"/>
      <c r="AE74" s="40"/>
      <c r="AF74" s="62"/>
      <c r="AG74" s="59"/>
      <c r="AH74" s="59"/>
    </row>
    <row r="75" spans="1:34" s="64" customFormat="1" ht="48">
      <c r="A75" s="43" t="str">
        <f>'READ ME FIRST'!$D$12</f>
        <v>PGE</v>
      </c>
      <c r="B75" s="44">
        <f>'READ ME FIRST'!$D$15</f>
        <v>44317</v>
      </c>
      <c r="C75" s="47" t="s">
        <v>387</v>
      </c>
      <c r="D75" s="46" t="str">
        <f>IF(Table2[[#This Row],[WMPInitiativeCategory]]="", "",INDEX('Initiative mapping-DO NOT EDIT'!$I$3:$I$13, MATCH(Table2[[#This Row],[WMPInitiativeCategory]],'Initiative mapping-DO NOT EDIT'!$H$3:$H$13,0)))</f>
        <v>7.3.6.</v>
      </c>
      <c r="E75" s="47" t="s">
        <v>404</v>
      </c>
      <c r="F75" s="47"/>
      <c r="G75" s="43">
        <f>IF(Table2[[#This Row],[WMPInitiativeActivity]]="","x",IF(Table2[[#This Row],[WMPInitiativeActivity]]="other", Table2[[#This Row],[ActivityNameifOther]], INDEX('Initiative mapping-DO NOT EDIT'!$C$3:$C$92,MATCH(Table2[[#This Row],[WMPInitiativeActivity]],'Initiative mapping-DO NOT EDIT'!$D$3:$D$92,0))))</f>
        <v>6</v>
      </c>
      <c r="H75" s="47" t="s">
        <v>404</v>
      </c>
      <c r="I75" s="49"/>
      <c r="J7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Protocols_Stationed and on-call ignition prevention and suppression resources and services __2021</v>
      </c>
      <c r="K75" s="51">
        <v>697</v>
      </c>
      <c r="L75" s="52"/>
      <c r="M75" s="53"/>
      <c r="N75" s="53"/>
      <c r="O75" s="54"/>
      <c r="P75" s="54"/>
      <c r="Q75" s="54"/>
      <c r="R75" s="53"/>
      <c r="S75" s="54"/>
      <c r="T75" s="54"/>
      <c r="U75" s="54"/>
      <c r="V75" s="45" t="s">
        <v>405</v>
      </c>
      <c r="W75" s="63" t="s">
        <v>406</v>
      </c>
      <c r="X75" s="61"/>
      <c r="Y75" s="61"/>
      <c r="Z75" s="52"/>
      <c r="AA75" s="66" t="s">
        <v>129</v>
      </c>
      <c r="AB75" s="52"/>
      <c r="AC75" s="57"/>
      <c r="AD75" s="57"/>
      <c r="AE75" s="40"/>
      <c r="AF75" s="62"/>
      <c r="AG75" s="59"/>
      <c r="AH75" s="59"/>
    </row>
    <row r="76" spans="1:34" s="64" customFormat="1" ht="120">
      <c r="A76" s="43" t="str">
        <f>'READ ME FIRST'!$D$12</f>
        <v>PGE</v>
      </c>
      <c r="B76" s="44">
        <f>'READ ME FIRST'!$D$15</f>
        <v>44317</v>
      </c>
      <c r="C76" s="47" t="s">
        <v>387</v>
      </c>
      <c r="D76" s="46" t="str">
        <f>IF(Table2[[#This Row],[WMPInitiativeCategory]]="", "",INDEX('Initiative mapping-DO NOT EDIT'!$I$3:$I$13, MATCH(Table2[[#This Row],[WMPInitiativeCategory]],'Initiative mapping-DO NOT EDIT'!$H$3:$H$13,0)))</f>
        <v>7.3.6.</v>
      </c>
      <c r="E76" s="47" t="s">
        <v>173</v>
      </c>
      <c r="F76" s="47" t="s">
        <v>407</v>
      </c>
      <c r="G76" s="43" t="str">
        <f>IF(Table2[[#This Row],[WMPInitiativeActivity]]="","x",IF(Table2[[#This Row],[WMPInitiativeActivity]]="other", Table2[[#This Row],[ActivityNameifOther]], INDEX('Initiative mapping-DO NOT EDIT'!$C$3:$C$92,MATCH(Table2[[#This Row],[WMPInitiativeActivity]],'Initiative mapping-DO NOT EDIT'!$D$3:$D$92,0))))</f>
        <v>Aviation Support</v>
      </c>
      <c r="H76" s="47" t="s">
        <v>407</v>
      </c>
      <c r="I76" s="49"/>
      <c r="J7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Protocols_Aviation Support__2021</v>
      </c>
      <c r="K76" s="51">
        <v>699</v>
      </c>
      <c r="L76" s="52"/>
      <c r="M76" s="53"/>
      <c r="N76" s="53"/>
      <c r="O76" s="54"/>
      <c r="P76" s="54"/>
      <c r="Q76" s="54"/>
      <c r="R76" s="53"/>
      <c r="S76" s="54"/>
      <c r="T76" s="54"/>
      <c r="U76" s="54"/>
      <c r="V76" s="45" t="s">
        <v>408</v>
      </c>
      <c r="W76" s="93" t="s">
        <v>409</v>
      </c>
      <c r="X76" s="61"/>
      <c r="Y76" s="61"/>
      <c r="Z76" s="52"/>
      <c r="AA76" s="55" t="s">
        <v>129</v>
      </c>
      <c r="AB76" s="52"/>
      <c r="AC76" s="57"/>
      <c r="AD76" s="57"/>
      <c r="AE76" s="40"/>
      <c r="AF76" s="62"/>
      <c r="AG76" s="59"/>
      <c r="AH76" s="59"/>
    </row>
    <row r="77" spans="1:34" s="64" customFormat="1" ht="60">
      <c r="A77" s="43" t="str">
        <f>'READ ME FIRST'!$D$12</f>
        <v>PGE</v>
      </c>
      <c r="B77" s="44">
        <f>'READ ME FIRST'!$D$15</f>
        <v>44317</v>
      </c>
      <c r="C77" s="47" t="s">
        <v>410</v>
      </c>
      <c r="D77" s="46" t="str">
        <f>IF(Table2[[#This Row],[WMPInitiativeCategory]]="", "",INDEX('Initiative mapping-DO NOT EDIT'!$I$3:$I$13, MATCH(Table2[[#This Row],[WMPInitiativeCategory]],'Initiative mapping-DO NOT EDIT'!$H$3:$H$13,0)))</f>
        <v>7.3.9.</v>
      </c>
      <c r="E77" s="47" t="s">
        <v>411</v>
      </c>
      <c r="F77" s="47"/>
      <c r="G77" s="43">
        <f>IF(Table2[[#This Row],[WMPInitiativeActivity]]="","x",IF(Table2[[#This Row],[WMPInitiativeActivity]]="other", Table2[[#This Row],[ActivityNameifOther]], INDEX('Initiative mapping-DO NOT EDIT'!$C$3:$C$92,MATCH(Table2[[#This Row],[WMPInitiativeActivity]],'Initiative mapping-DO NOT EDIT'!$D$3:$D$92,0))))</f>
        <v>1</v>
      </c>
      <c r="H77" s="47" t="s">
        <v>412</v>
      </c>
      <c r="I77" s="49"/>
      <c r="J7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Preparedness_Adequate and trained workforce for service restoration __2021</v>
      </c>
      <c r="K77" s="51">
        <v>744</v>
      </c>
      <c r="L77" s="52"/>
      <c r="M77" s="53"/>
      <c r="N77" s="53"/>
      <c r="O77" s="54"/>
      <c r="P77" s="54"/>
      <c r="Q77" s="54"/>
      <c r="R77" s="53"/>
      <c r="S77" s="54"/>
      <c r="T77" s="54"/>
      <c r="U77" s="54"/>
      <c r="V77" s="45" t="s">
        <v>413</v>
      </c>
      <c r="W77" s="52" t="s">
        <v>414</v>
      </c>
      <c r="X77" s="61"/>
      <c r="Y77" s="61"/>
      <c r="Z77" s="52"/>
      <c r="AA77" s="55" t="s">
        <v>129</v>
      </c>
      <c r="AB77" s="52"/>
      <c r="AC77" s="57"/>
      <c r="AD77" s="57"/>
      <c r="AE77" s="40"/>
      <c r="AF77" s="62"/>
      <c r="AG77" s="59"/>
      <c r="AH77" s="59"/>
    </row>
    <row r="78" spans="1:34" s="64" customFormat="1" ht="108">
      <c r="A78" s="43" t="str">
        <f>'READ ME FIRST'!$D$12</f>
        <v>PGE</v>
      </c>
      <c r="B78" s="44">
        <f>'READ ME FIRST'!$D$15</f>
        <v>44317</v>
      </c>
      <c r="C78" s="47" t="s">
        <v>133</v>
      </c>
      <c r="D78" s="46" t="str">
        <f>IF(Table2[[#This Row],[WMPInitiativeCategory]]="", "",INDEX('Initiative mapping-DO NOT EDIT'!$I$3:$I$13, MATCH(Table2[[#This Row],[WMPInitiativeCategory]],'Initiative mapping-DO NOT EDIT'!$H$3:$H$13,0)))</f>
        <v>7.3.7.</v>
      </c>
      <c r="E78" s="47" t="s">
        <v>415</v>
      </c>
      <c r="F78" s="47"/>
      <c r="G78" s="43">
        <f>IF(Table2[[#This Row],[WMPInitiativeActivity]]="","x",IF(Table2[[#This Row],[WMPInitiativeActivity]]="other", Table2[[#This Row],[ActivityNameifOther]], INDEX('Initiative mapping-DO NOT EDIT'!$C$3:$C$92,MATCH(Table2[[#This Row],[WMPInitiativeActivity]],'Initiative mapping-DO NOT EDIT'!$D$3:$D$92,0))))</f>
        <v>3</v>
      </c>
      <c r="H78" s="47" t="s">
        <v>415</v>
      </c>
      <c r="I78" s="49"/>
      <c r="J7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Governance_Documentation and disclosure of wildfire-related data and algorithms __2021</v>
      </c>
      <c r="K78" s="51">
        <v>718</v>
      </c>
      <c r="L78" s="52"/>
      <c r="M78" s="53"/>
      <c r="N78" s="53"/>
      <c r="O78" s="54"/>
      <c r="P78" s="54"/>
      <c r="Q78" s="54"/>
      <c r="R78" s="53"/>
      <c r="S78" s="54"/>
      <c r="T78" s="54"/>
      <c r="U78" s="54"/>
      <c r="V78" s="45" t="s">
        <v>416</v>
      </c>
      <c r="W78" s="94" t="s">
        <v>417</v>
      </c>
      <c r="X78" s="61"/>
      <c r="Y78" s="61"/>
      <c r="Z78" s="52"/>
      <c r="AA78" s="55" t="s">
        <v>150</v>
      </c>
      <c r="AB78" s="52"/>
      <c r="AC78" s="57"/>
      <c r="AD78" s="57"/>
      <c r="AE78" s="40"/>
      <c r="AF78" s="62"/>
      <c r="AG78" s="59"/>
      <c r="AH78" s="59"/>
    </row>
    <row r="79" spans="1:34" s="64" customFormat="1" ht="60">
      <c r="A79" s="43" t="str">
        <f>'READ ME FIRST'!$D$12</f>
        <v>PGE</v>
      </c>
      <c r="B79" s="44">
        <f>'READ ME FIRST'!$D$15</f>
        <v>44317</v>
      </c>
      <c r="C79" s="47" t="s">
        <v>133</v>
      </c>
      <c r="D79" s="46" t="str">
        <f>IF(Table2[[#This Row],[WMPInitiativeCategory]]="", "",INDEX('Initiative mapping-DO NOT EDIT'!$I$3:$I$13, MATCH(Table2[[#This Row],[WMPInitiativeCategory]],'Initiative mapping-DO NOT EDIT'!$H$3:$H$13,0)))</f>
        <v>7.3.7.</v>
      </c>
      <c r="E79" s="47" t="s">
        <v>418</v>
      </c>
      <c r="F79" s="47"/>
      <c r="G79" s="43">
        <f>IF(Table2[[#This Row],[WMPInitiativeActivity]]="","x",IF(Table2[[#This Row],[WMPInitiativeActivity]]="other", Table2[[#This Row],[ActivityNameifOther]], INDEX('Initiative mapping-DO NOT EDIT'!$C$3:$C$92,MATCH(Table2[[#This Row],[WMPInitiativeActivity]],'Initiative mapping-DO NOT EDIT'!$D$3:$D$92,0))))</f>
        <v>4</v>
      </c>
      <c r="H79" s="47" t="s">
        <v>418</v>
      </c>
      <c r="I79" s="49"/>
      <c r="J7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Governance_Tracking and analysis of near miss data __2021</v>
      </c>
      <c r="K79" s="51">
        <v>722</v>
      </c>
      <c r="L79" s="52"/>
      <c r="M79" s="53"/>
      <c r="N79" s="53"/>
      <c r="O79" s="54"/>
      <c r="P79" s="54"/>
      <c r="Q79" s="54"/>
      <c r="R79" s="53"/>
      <c r="S79" s="54"/>
      <c r="T79" s="54"/>
      <c r="U79" s="54"/>
      <c r="V79" s="45" t="s">
        <v>419</v>
      </c>
      <c r="W79" s="52" t="s">
        <v>420</v>
      </c>
      <c r="X79" s="61"/>
      <c r="Y79" s="61"/>
      <c r="Z79" s="52"/>
      <c r="AA79" s="55" t="s">
        <v>150</v>
      </c>
      <c r="AB79" s="52"/>
      <c r="AC79" s="57"/>
      <c r="AD79" s="57"/>
      <c r="AE79" s="40"/>
      <c r="AF79" s="62"/>
      <c r="AG79" s="59"/>
      <c r="AH79" s="59"/>
    </row>
    <row r="80" spans="1:34" s="64" customFormat="1" ht="60">
      <c r="A80" s="43" t="str">
        <f>'READ ME FIRST'!$D$12</f>
        <v>PGE</v>
      </c>
      <c r="B80" s="44">
        <f>'READ ME FIRST'!$D$15</f>
        <v>44317</v>
      </c>
      <c r="C80" s="47" t="s">
        <v>421</v>
      </c>
      <c r="D80" s="46" t="str">
        <f>IF(Table2[[#This Row],[WMPInitiativeCategory]]="", "",INDEX('Initiative mapping-DO NOT EDIT'!$I$3:$I$13, MATCH(Table2[[#This Row],[WMPInitiativeCategory]],'Initiative mapping-DO NOT EDIT'!$H$3:$H$13,0)))</f>
        <v>7.3.8.</v>
      </c>
      <c r="E80" s="47" t="s">
        <v>422</v>
      </c>
      <c r="F80" s="47"/>
      <c r="G80" s="43">
        <f>IF(Table2[[#This Row],[WMPInitiativeActivity]]="","x",IF(Table2[[#This Row],[WMPInitiativeActivity]]="other", Table2[[#This Row],[ActivityNameifOther]], INDEX('Initiative mapping-DO NOT EDIT'!$C$3:$C$92,MATCH(Table2[[#This Row],[WMPInitiativeActivity]],'Initiative mapping-DO NOT EDIT'!$D$3:$D$92,0))))</f>
        <v>1</v>
      </c>
      <c r="H80" s="47" t="s">
        <v>422</v>
      </c>
      <c r="I80" s="49"/>
      <c r="J8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Methodology_Allocation methodology development and application __2021</v>
      </c>
      <c r="K80" s="51">
        <v>737</v>
      </c>
      <c r="L80" s="52"/>
      <c r="M80" s="53"/>
      <c r="N80" s="53"/>
      <c r="O80" s="54"/>
      <c r="P80" s="54"/>
      <c r="Q80" s="54"/>
      <c r="R80" s="53"/>
      <c r="S80" s="54"/>
      <c r="T80" s="54"/>
      <c r="U80" s="54"/>
      <c r="V80" s="45" t="s">
        <v>423</v>
      </c>
      <c r="W80" s="52" t="s">
        <v>424</v>
      </c>
      <c r="X80" s="61"/>
      <c r="Y80" s="61"/>
      <c r="Z80" s="52"/>
      <c r="AA80" s="55" t="s">
        <v>241</v>
      </c>
      <c r="AB80" s="52"/>
      <c r="AC80" s="57"/>
      <c r="AD80" s="57"/>
      <c r="AE80" s="40"/>
      <c r="AF80" s="62"/>
      <c r="AG80" s="59"/>
      <c r="AH80" s="59"/>
    </row>
    <row r="81" spans="1:34" s="64" customFormat="1" ht="60">
      <c r="A81" s="43" t="str">
        <f>'READ ME FIRST'!$D$12</f>
        <v>PGE</v>
      </c>
      <c r="B81" s="44">
        <f>'READ ME FIRST'!$D$15</f>
        <v>44317</v>
      </c>
      <c r="C81" s="47" t="s">
        <v>421</v>
      </c>
      <c r="D81" s="46" t="str">
        <f>IF(Table2[[#This Row],[WMPInitiativeCategory]]="", "",INDEX('Initiative mapping-DO NOT EDIT'!$I$3:$I$13, MATCH(Table2[[#This Row],[WMPInitiativeCategory]],'Initiative mapping-DO NOT EDIT'!$H$3:$H$13,0)))</f>
        <v>7.3.8.</v>
      </c>
      <c r="E81" s="47" t="s">
        <v>425</v>
      </c>
      <c r="F81" s="47"/>
      <c r="G81" s="43">
        <f>IF(Table2[[#This Row],[WMPInitiativeActivity]]="","x",IF(Table2[[#This Row],[WMPInitiativeActivity]]="other", Table2[[#This Row],[ActivityNameifOther]], INDEX('Initiative mapping-DO NOT EDIT'!$C$3:$C$92,MATCH(Table2[[#This Row],[WMPInitiativeActivity]],'Initiative mapping-DO NOT EDIT'!$D$3:$D$92,0))))</f>
        <v>2</v>
      </c>
      <c r="H81" s="47" t="s">
        <v>425</v>
      </c>
      <c r="I81" s="49"/>
      <c r="J8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Methodology_Risk reduction scenario development and analysis __2021</v>
      </c>
      <c r="K81" s="51">
        <v>740</v>
      </c>
      <c r="L81" s="52"/>
      <c r="M81" s="53"/>
      <c r="N81" s="53"/>
      <c r="O81" s="54"/>
      <c r="P81" s="54"/>
      <c r="Q81" s="54"/>
      <c r="R81" s="53"/>
      <c r="S81" s="54"/>
      <c r="T81" s="54"/>
      <c r="U81" s="54"/>
      <c r="V81" s="45" t="s">
        <v>426</v>
      </c>
      <c r="W81" s="52" t="s">
        <v>427</v>
      </c>
      <c r="X81" s="61"/>
      <c r="Y81" s="61"/>
      <c r="Z81" s="52"/>
      <c r="AA81" s="55" t="s">
        <v>129</v>
      </c>
      <c r="AB81" s="52"/>
      <c r="AC81" s="57"/>
      <c r="AD81" s="57"/>
      <c r="AE81" s="40"/>
      <c r="AF81" s="62"/>
      <c r="AG81" s="59"/>
      <c r="AH81" s="59"/>
    </row>
    <row r="82" spans="1:34" s="64" customFormat="1" ht="48">
      <c r="A82" s="43" t="str">
        <f>'READ ME FIRST'!$D$12</f>
        <v>PGE</v>
      </c>
      <c r="B82" s="44">
        <f>'READ ME FIRST'!$D$15</f>
        <v>44317</v>
      </c>
      <c r="C82" s="47" t="s">
        <v>421</v>
      </c>
      <c r="D82" s="46" t="str">
        <f>IF(Table2[[#This Row],[WMPInitiativeCategory]]="", "",INDEX('Initiative mapping-DO NOT EDIT'!$I$3:$I$13, MATCH(Table2[[#This Row],[WMPInitiativeCategory]],'Initiative mapping-DO NOT EDIT'!$H$3:$H$13,0)))</f>
        <v>7.3.8.</v>
      </c>
      <c r="E82" s="47" t="s">
        <v>428</v>
      </c>
      <c r="F82" s="47"/>
      <c r="G82" s="43">
        <f>IF(Table2[[#This Row],[WMPInitiativeActivity]]="","x",IF(Table2[[#This Row],[WMPInitiativeActivity]]="other", Table2[[#This Row],[ActivityNameifOther]], INDEX('Initiative mapping-DO NOT EDIT'!$C$3:$C$92,MATCH(Table2[[#This Row],[WMPInitiativeActivity]],'Initiative mapping-DO NOT EDIT'!$D$3:$D$92,0))))</f>
        <v>3</v>
      </c>
      <c r="H82" s="47" t="s">
        <v>428</v>
      </c>
      <c r="I82" s="49"/>
      <c r="J8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Methodology_Risk spend efficiency analysis__2021</v>
      </c>
      <c r="K82" s="51">
        <v>742</v>
      </c>
      <c r="L82" s="52"/>
      <c r="M82" s="53"/>
      <c r="N82" s="53"/>
      <c r="O82" s="54"/>
      <c r="P82" s="54"/>
      <c r="Q82" s="54"/>
      <c r="R82" s="53"/>
      <c r="S82" s="54"/>
      <c r="T82" s="54"/>
      <c r="U82" s="54"/>
      <c r="V82" s="45" t="s">
        <v>429</v>
      </c>
      <c r="W82" s="52" t="s">
        <v>430</v>
      </c>
      <c r="X82" s="61"/>
      <c r="Y82" s="61"/>
      <c r="Z82" s="52"/>
      <c r="AA82" s="55" t="s">
        <v>150</v>
      </c>
      <c r="AB82" s="52"/>
      <c r="AC82" s="57"/>
      <c r="AD82" s="57"/>
      <c r="AE82" s="40"/>
      <c r="AF82" s="62"/>
      <c r="AG82" s="59"/>
      <c r="AH82" s="59"/>
    </row>
    <row r="83" spans="1:34" s="64" customFormat="1" ht="36">
      <c r="A83" s="43" t="str">
        <f>'READ ME FIRST'!$D$12</f>
        <v>PGE</v>
      </c>
      <c r="B83" s="44">
        <f>'READ ME FIRST'!$D$15</f>
        <v>44317</v>
      </c>
      <c r="C83" s="47" t="s">
        <v>137</v>
      </c>
      <c r="D83" s="46" t="str">
        <f>IF(Table2[[#This Row],[WMPInitiativeCategory]]="", "",INDEX('Initiative mapping-DO NOT EDIT'!$I$3:$I$13, MATCH(Table2[[#This Row],[WMPInitiativeCategory]],'Initiative mapping-DO NOT EDIT'!$H$3:$H$13,0)))</f>
        <v>7.3.10.</v>
      </c>
      <c r="E83" s="47" t="s">
        <v>431</v>
      </c>
      <c r="F83" s="47"/>
      <c r="G83" s="43">
        <f>IF(Table2[[#This Row],[WMPInitiativeActivity]]="","x",IF(Table2[[#This Row],[WMPInitiativeActivity]]="other", Table2[[#This Row],[ActivityNameifOther]], INDEX('Initiative mapping-DO NOT EDIT'!$C$3:$C$92,MATCH(Table2[[#This Row],[WMPInitiativeActivity]],'Initiative mapping-DO NOT EDIT'!$D$3:$D$92,0))))</f>
        <v>1</v>
      </c>
      <c r="H83" s="47" t="s">
        <v>432</v>
      </c>
      <c r="I83" s="49"/>
      <c r="J8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83" s="51">
        <v>798</v>
      </c>
      <c r="L83" s="52"/>
      <c r="M83" s="53"/>
      <c r="N83" s="53"/>
      <c r="O83" s="54"/>
      <c r="P83" s="54"/>
      <c r="Q83" s="54"/>
      <c r="R83" s="53"/>
      <c r="S83" s="54"/>
      <c r="T83" s="54"/>
      <c r="U83" s="54"/>
      <c r="V83" s="45" t="s">
        <v>433</v>
      </c>
      <c r="W83" s="52" t="s">
        <v>434</v>
      </c>
      <c r="X83" s="61"/>
      <c r="Y83" s="61"/>
      <c r="Z83" s="52"/>
      <c r="AA83" s="55" t="s">
        <v>129</v>
      </c>
      <c r="AB83" s="52"/>
      <c r="AC83" s="57"/>
      <c r="AD83" s="57"/>
      <c r="AE83" s="40"/>
      <c r="AF83" s="62"/>
      <c r="AG83" s="59"/>
      <c r="AH83" s="59"/>
    </row>
    <row r="84" spans="1:34" s="64" customFormat="1" ht="96">
      <c r="A84" s="43" t="str">
        <f>'READ ME FIRST'!$D$12</f>
        <v>PGE</v>
      </c>
      <c r="B84" s="44">
        <f>'READ ME FIRST'!$D$15</f>
        <v>44317</v>
      </c>
      <c r="C84" s="47" t="s">
        <v>410</v>
      </c>
      <c r="D84" s="46" t="str">
        <f>IF(Table2[[#This Row],[WMPInitiativeCategory]]="", "",INDEX('Initiative mapping-DO NOT EDIT'!$I$3:$I$13, MATCH(Table2[[#This Row],[WMPInitiativeCategory]],'Initiative mapping-DO NOT EDIT'!$H$3:$H$13,0)))</f>
        <v>7.3.9.</v>
      </c>
      <c r="E84" s="47" t="s">
        <v>435</v>
      </c>
      <c r="F84" s="47"/>
      <c r="G84" s="43">
        <f>IF(Table2[[#This Row],[WMPInitiativeActivity]]="","x",IF(Table2[[#This Row],[WMPInitiativeActivity]]="other", Table2[[#This Row],[ActivityNameifOther]], INDEX('Initiative mapping-DO NOT EDIT'!$C$3:$C$92,MATCH(Table2[[#This Row],[WMPInitiativeActivity]],'Initiative mapping-DO NOT EDIT'!$D$3:$D$92,0))))</f>
        <v>3</v>
      </c>
      <c r="H84" s="47" t="s">
        <v>435</v>
      </c>
      <c r="I84" s="49"/>
      <c r="J8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Preparedness_Customer support in emergencies __2021</v>
      </c>
      <c r="K84" s="51">
        <v>775</v>
      </c>
      <c r="L84" s="52"/>
      <c r="M84" s="53"/>
      <c r="N84" s="53"/>
      <c r="O84" s="54"/>
      <c r="P84" s="54"/>
      <c r="Q84" s="54"/>
      <c r="R84" s="53"/>
      <c r="S84" s="54"/>
      <c r="T84" s="54"/>
      <c r="U84" s="54"/>
      <c r="V84" s="45" t="s">
        <v>436</v>
      </c>
      <c r="W84" s="63" t="s">
        <v>437</v>
      </c>
      <c r="X84" s="61"/>
      <c r="Y84" s="61"/>
      <c r="Z84" s="52"/>
      <c r="AA84" s="55" t="s">
        <v>292</v>
      </c>
      <c r="AB84" s="52"/>
      <c r="AC84" s="57"/>
      <c r="AD84" s="57"/>
      <c r="AE84" s="40"/>
      <c r="AF84" s="62"/>
      <c r="AG84" s="59"/>
      <c r="AH84" s="59"/>
    </row>
    <row r="85" spans="1:34" s="64" customFormat="1" ht="48">
      <c r="A85" s="43" t="str">
        <f>'READ ME FIRST'!$D$12</f>
        <v>PGE</v>
      </c>
      <c r="B85" s="44">
        <f>'READ ME FIRST'!$D$15</f>
        <v>44317</v>
      </c>
      <c r="C85" s="73" t="s">
        <v>410</v>
      </c>
      <c r="D85" s="46" t="str">
        <f>IF(Table2[[#This Row],[WMPInitiativeCategory]]="", "",INDEX('Initiative mapping-DO NOT EDIT'!$I$3:$I$13, MATCH(Table2[[#This Row],[WMPInitiativeCategory]],'Initiative mapping-DO NOT EDIT'!$H$3:$H$13,0)))</f>
        <v>7.3.9.</v>
      </c>
      <c r="E85" s="73" t="s">
        <v>438</v>
      </c>
      <c r="F85" s="47"/>
      <c r="G85" s="43">
        <f>IF(Table2[[#This Row],[WMPInitiativeActivity]]="","x",IF(Table2[[#This Row],[WMPInitiativeActivity]]="other", Table2[[#This Row],[ActivityNameifOther]], INDEX('Initiative mapping-DO NOT EDIT'!$C$3:$C$92,MATCH(Table2[[#This Row],[WMPInitiativeActivity]],'Initiative mapping-DO NOT EDIT'!$D$3:$D$92,0))))</f>
        <v>4</v>
      </c>
      <c r="H85" s="47" t="s">
        <v>438</v>
      </c>
      <c r="I85" s="49"/>
      <c r="J8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Preparedness_Disaster and emergency preparedness plan __2021</v>
      </c>
      <c r="K85" s="51">
        <v>783</v>
      </c>
      <c r="L85" s="52"/>
      <c r="M85" s="53"/>
      <c r="N85" s="53"/>
      <c r="O85" s="54"/>
      <c r="P85" s="54"/>
      <c r="Q85" s="54"/>
      <c r="R85" s="53"/>
      <c r="S85" s="54"/>
      <c r="T85" s="54"/>
      <c r="U85" s="54"/>
      <c r="V85" s="45" t="s">
        <v>439</v>
      </c>
      <c r="W85" s="52" t="s">
        <v>440</v>
      </c>
      <c r="X85" s="61"/>
      <c r="Y85" s="61"/>
      <c r="Z85" s="52"/>
      <c r="AA85" s="55" t="s">
        <v>150</v>
      </c>
      <c r="AB85" s="52"/>
      <c r="AC85" s="57"/>
      <c r="AD85" s="57"/>
      <c r="AE85" s="40"/>
      <c r="AF85" s="62"/>
      <c r="AG85" s="59"/>
      <c r="AH85" s="59"/>
    </row>
    <row r="86" spans="1:34" s="64" customFormat="1" ht="84">
      <c r="A86" s="43" t="str">
        <f>'READ ME FIRST'!$D$12</f>
        <v>PGE</v>
      </c>
      <c r="B86" s="44">
        <f>'READ ME FIRST'!$D$15</f>
        <v>44317</v>
      </c>
      <c r="C86" s="47" t="s">
        <v>410</v>
      </c>
      <c r="D86" s="46" t="str">
        <f>IF(Table2[[#This Row],[WMPInitiativeCategory]]="", "",INDEX('Initiative mapping-DO NOT EDIT'!$I$3:$I$13, MATCH(Table2[[#This Row],[WMPInitiativeCategory]],'Initiative mapping-DO NOT EDIT'!$H$3:$H$13,0)))</f>
        <v>7.3.9.</v>
      </c>
      <c r="E86" s="47" t="s">
        <v>438</v>
      </c>
      <c r="F86" s="47"/>
      <c r="G86" s="43">
        <f>IF(Table2[[#This Row],[WMPInitiativeActivity]]="","x",IF(Table2[[#This Row],[WMPInitiativeActivity]]="other", Table2[[#This Row],[ActivityNameifOther]], INDEX('Initiative mapping-DO NOT EDIT'!$C$3:$C$92,MATCH(Table2[[#This Row],[WMPInitiativeActivity]],'Initiative mapping-DO NOT EDIT'!$D$3:$D$92,0))))</f>
        <v>4</v>
      </c>
      <c r="H86" s="47" t="s">
        <v>438</v>
      </c>
      <c r="I86" s="49"/>
      <c r="J8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Preparedness_Disaster and emergency preparedness plan __2021</v>
      </c>
      <c r="K86" s="51">
        <v>783</v>
      </c>
      <c r="L86" s="52"/>
      <c r="M86" s="53"/>
      <c r="N86" s="53"/>
      <c r="O86" s="54"/>
      <c r="P86" s="54"/>
      <c r="Q86" s="54"/>
      <c r="R86" s="53"/>
      <c r="S86" s="54"/>
      <c r="T86" s="54"/>
      <c r="U86" s="54"/>
      <c r="V86" s="45" t="s">
        <v>441</v>
      </c>
      <c r="W86" s="52" t="s">
        <v>442</v>
      </c>
      <c r="X86" s="61"/>
      <c r="Y86" s="61"/>
      <c r="Z86" s="52"/>
      <c r="AA86" s="55" t="s">
        <v>150</v>
      </c>
      <c r="AB86" s="52"/>
      <c r="AC86" s="57"/>
      <c r="AD86" s="57"/>
      <c r="AE86" s="40"/>
      <c r="AF86" s="62"/>
      <c r="AG86" s="59"/>
      <c r="AH86" s="59"/>
    </row>
    <row r="87" spans="1:34" s="64" customFormat="1" ht="96">
      <c r="A87" s="43" t="str">
        <f>'READ ME FIRST'!$D$12</f>
        <v>PGE</v>
      </c>
      <c r="B87" s="44">
        <f>'READ ME FIRST'!$D$15</f>
        <v>44317</v>
      </c>
      <c r="C87" s="47" t="s">
        <v>410</v>
      </c>
      <c r="D87" s="46" t="str">
        <f>IF(Table2[[#This Row],[WMPInitiativeCategory]]="", "",INDEX('Initiative mapping-DO NOT EDIT'!$I$3:$I$13, MATCH(Table2[[#This Row],[WMPInitiativeCategory]],'Initiative mapping-DO NOT EDIT'!$H$3:$H$13,0)))</f>
        <v>7.3.9.</v>
      </c>
      <c r="E87" s="47" t="s">
        <v>443</v>
      </c>
      <c r="F87" s="47"/>
      <c r="G87" s="43">
        <f>IF(Table2[[#This Row],[WMPInitiativeActivity]]="","x",IF(Table2[[#This Row],[WMPInitiativeActivity]]="other", Table2[[#This Row],[ActivityNameifOther]], INDEX('Initiative mapping-DO NOT EDIT'!$C$3:$C$92,MATCH(Table2[[#This Row],[WMPInitiativeActivity]],'Initiative mapping-DO NOT EDIT'!$D$3:$D$92,0))))</f>
        <v>5</v>
      </c>
      <c r="H87" s="47" t="s">
        <v>443</v>
      </c>
      <c r="I87" s="49"/>
      <c r="J8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Preparedness_Preparedness and planning for service restoration __2021</v>
      </c>
      <c r="K87" s="51">
        <v>787</v>
      </c>
      <c r="L87" s="52"/>
      <c r="M87" s="53"/>
      <c r="N87" s="53"/>
      <c r="O87" s="54"/>
      <c r="P87" s="54"/>
      <c r="Q87" s="54"/>
      <c r="R87" s="53"/>
      <c r="S87" s="54"/>
      <c r="T87" s="54"/>
      <c r="U87" s="54"/>
      <c r="V87" s="45" t="s">
        <v>444</v>
      </c>
      <c r="W87" s="52" t="s">
        <v>445</v>
      </c>
      <c r="X87" s="61"/>
      <c r="Y87" s="61"/>
      <c r="Z87" s="52"/>
      <c r="AA87" s="55" t="s">
        <v>129</v>
      </c>
      <c r="AB87" s="52"/>
      <c r="AC87" s="57"/>
      <c r="AD87" s="57"/>
      <c r="AE87" s="40"/>
      <c r="AF87" s="62"/>
      <c r="AG87" s="59"/>
      <c r="AH87" s="59"/>
    </row>
    <row r="88" spans="1:34" s="64" customFormat="1" ht="60">
      <c r="A88" s="43" t="str">
        <f>'READ ME FIRST'!$D$12</f>
        <v>PGE</v>
      </c>
      <c r="B88" s="44">
        <f>'READ ME FIRST'!$D$15</f>
        <v>44317</v>
      </c>
      <c r="C88" s="47" t="s">
        <v>410</v>
      </c>
      <c r="D88" s="46" t="str">
        <f>IF(Table2[[#This Row],[WMPInitiativeCategory]]="", "",INDEX('Initiative mapping-DO NOT EDIT'!$I$3:$I$13, MATCH(Table2[[#This Row],[WMPInitiativeCategory]],'Initiative mapping-DO NOT EDIT'!$H$3:$H$13,0)))</f>
        <v>7.3.9.</v>
      </c>
      <c r="E88" s="47" t="s">
        <v>446</v>
      </c>
      <c r="F88" s="47"/>
      <c r="G88" s="43">
        <f>IF(Table2[[#This Row],[WMPInitiativeActivity]]="","x",IF(Table2[[#This Row],[WMPInitiativeActivity]]="other", Table2[[#This Row],[ActivityNameifOther]], INDEX('Initiative mapping-DO NOT EDIT'!$C$3:$C$92,MATCH(Table2[[#This Row],[WMPInitiativeActivity]],'Initiative mapping-DO NOT EDIT'!$D$3:$D$92,0))))</f>
        <v>6</v>
      </c>
      <c r="H88" s="47" t="s">
        <v>446</v>
      </c>
      <c r="I88" s="49"/>
      <c r="J8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Preparedness_Protocols in place to learn from wildfire events __2021</v>
      </c>
      <c r="K88" s="51">
        <v>793</v>
      </c>
      <c r="L88" s="52"/>
      <c r="M88" s="53"/>
      <c r="N88" s="53"/>
      <c r="O88" s="54"/>
      <c r="P88" s="54"/>
      <c r="Q88" s="54"/>
      <c r="R88" s="53"/>
      <c r="S88" s="54"/>
      <c r="T88" s="54"/>
      <c r="U88" s="54"/>
      <c r="V88" s="45" t="s">
        <v>447</v>
      </c>
      <c r="W88" s="52" t="s">
        <v>448</v>
      </c>
      <c r="X88" s="61"/>
      <c r="Y88" s="61"/>
      <c r="Z88" s="52"/>
      <c r="AA88" s="55" t="s">
        <v>292</v>
      </c>
      <c r="AB88" s="52"/>
      <c r="AC88" s="57"/>
      <c r="AD88" s="57"/>
      <c r="AE88" s="40"/>
      <c r="AF88" s="62"/>
      <c r="AG88" s="59"/>
      <c r="AH88" s="59"/>
    </row>
    <row r="89" spans="1:34" s="64" customFormat="1" ht="60">
      <c r="A89" s="43" t="str">
        <f>'READ ME FIRST'!$D$12</f>
        <v>PGE</v>
      </c>
      <c r="B89" s="44">
        <f>'READ ME FIRST'!$D$15</f>
        <v>44317</v>
      </c>
      <c r="C89" s="47" t="s">
        <v>410</v>
      </c>
      <c r="D89" s="46" t="str">
        <f>IF(Table2[[#This Row],[WMPInitiativeCategory]]="", "",INDEX('Initiative mapping-DO NOT EDIT'!$I$3:$I$13, MATCH(Table2[[#This Row],[WMPInitiativeCategory]],'Initiative mapping-DO NOT EDIT'!$H$3:$H$13,0)))</f>
        <v>7.3.9.</v>
      </c>
      <c r="E89" s="47" t="s">
        <v>173</v>
      </c>
      <c r="F89" s="47" t="s">
        <v>449</v>
      </c>
      <c r="G89" s="43" t="str">
        <f>IF(Table2[[#This Row],[WMPInitiativeActivity]]="","x",IF(Table2[[#This Row],[WMPInitiativeActivity]]="other", Table2[[#This Row],[ActivityNameifOther]], INDEX('Initiative mapping-DO NOT EDIT'!$C$3:$C$92,MATCH(Table2[[#This Row],[WMPInitiativeActivity]],'Initiative mapping-DO NOT EDIT'!$D$3:$D$92,0))))</f>
        <v>Mutual Assistance Support</v>
      </c>
      <c r="H89" s="47" t="s">
        <v>449</v>
      </c>
      <c r="I89" s="49"/>
      <c r="J8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Preparedness_Mutual Assistance Support__2021</v>
      </c>
      <c r="K89" s="51">
        <v>796</v>
      </c>
      <c r="L89" s="52"/>
      <c r="M89" s="53"/>
      <c r="N89" s="53"/>
      <c r="O89" s="54"/>
      <c r="P89" s="54"/>
      <c r="Q89" s="54"/>
      <c r="R89" s="53"/>
      <c r="S89" s="54"/>
      <c r="T89" s="54"/>
      <c r="U89" s="54"/>
      <c r="V89" s="74" t="s">
        <v>450</v>
      </c>
      <c r="W89" s="63" t="s">
        <v>451</v>
      </c>
      <c r="X89" s="61"/>
      <c r="Y89" s="61"/>
      <c r="Z89" s="52"/>
      <c r="AA89" s="55" t="s">
        <v>129</v>
      </c>
      <c r="AB89" s="52"/>
      <c r="AC89" s="57"/>
      <c r="AD89" s="57"/>
      <c r="AE89" s="40"/>
      <c r="AF89" s="62"/>
      <c r="AG89" s="59"/>
      <c r="AH89" s="59"/>
    </row>
    <row r="90" spans="1:34" s="64" customFormat="1" ht="84">
      <c r="A90" s="43" t="str">
        <f>'READ ME FIRST'!$D$12</f>
        <v>PGE</v>
      </c>
      <c r="B90" s="44">
        <f>'READ ME FIRST'!$D$15</f>
        <v>44317</v>
      </c>
      <c r="C90" s="45" t="s">
        <v>124</v>
      </c>
      <c r="D90" s="46" t="str">
        <f>IF(Table2[[#This Row],[WMPInitiativeCategory]]="", "",INDEX('Initiative mapping-DO NOT EDIT'!$I$3:$I$13, MATCH(Table2[[#This Row],[WMPInitiativeCategory]],'Initiative mapping-DO NOT EDIT'!$H$3:$H$13,0)))</f>
        <v>7.3.1.</v>
      </c>
      <c r="E90" s="47" t="s">
        <v>125</v>
      </c>
      <c r="F90" s="47"/>
      <c r="G90" s="43">
        <f>IF(Table2[[#This Row],[WMPInitiativeActivity]]="","x",IF(Table2[[#This Row],[WMPInitiativeActivity]]="other", Table2[[#This Row],[ActivityNameifOther]], INDEX('Initiative mapping-DO NOT EDIT'!$C$3:$C$92,MATCH(Table2[[#This Row],[WMPInitiativeActivity]],'Initiative mapping-DO NOT EDIT'!$D$3:$D$92,0))))</f>
        <v>1</v>
      </c>
      <c r="H90" s="47" t="s">
        <v>452</v>
      </c>
      <c r="I90" s="49"/>
      <c r="J9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Mapping_A summarized risk map that shows the overall ignition probability and estimated wildfire consequence along the electric lines and equipment  __2021</v>
      </c>
      <c r="K90" s="51">
        <v>372</v>
      </c>
      <c r="L90" s="52"/>
      <c r="M90" s="53"/>
      <c r="N90" s="53"/>
      <c r="O90" s="54"/>
      <c r="P90" s="54"/>
      <c r="Q90" s="54"/>
      <c r="R90" s="53"/>
      <c r="S90" s="54"/>
      <c r="T90" s="54"/>
      <c r="U90" s="54"/>
      <c r="V90" s="45" t="s">
        <v>453</v>
      </c>
      <c r="W90" s="52" t="s">
        <v>454</v>
      </c>
      <c r="X90" s="52"/>
      <c r="Y90" s="52"/>
      <c r="Z90" s="52"/>
      <c r="AA90" s="55" t="s">
        <v>129</v>
      </c>
      <c r="AB90" s="52"/>
      <c r="AC90" s="57"/>
      <c r="AD90" s="57"/>
      <c r="AE90" s="40"/>
      <c r="AF90" s="58"/>
      <c r="AG90" s="59"/>
      <c r="AH90" s="59"/>
    </row>
    <row r="91" spans="1:34" s="64" customFormat="1" ht="96">
      <c r="A91" s="43" t="str">
        <f>'READ ME FIRST'!$D$12</f>
        <v>PGE</v>
      </c>
      <c r="B91" s="44">
        <f>'READ ME FIRST'!$D$15</f>
        <v>44317</v>
      </c>
      <c r="C91" s="45" t="s">
        <v>124</v>
      </c>
      <c r="D91" s="46" t="str">
        <f>IF(Table2[[#This Row],[WMPInitiativeCategory]]="", "",INDEX('Initiative mapping-DO NOT EDIT'!$I$3:$I$13, MATCH(Table2[[#This Row],[WMPInitiativeCategory]],'Initiative mapping-DO NOT EDIT'!$H$3:$H$13,0)))</f>
        <v>7.3.1.</v>
      </c>
      <c r="E91" s="47" t="s">
        <v>455</v>
      </c>
      <c r="F91" s="47"/>
      <c r="G91" s="43">
        <f>IF(Table2[[#This Row],[WMPInitiativeActivity]]="","x",IF(Table2[[#This Row],[WMPInitiativeActivity]]="other", Table2[[#This Row],[ActivityNameifOther]], INDEX('Initiative mapping-DO NOT EDIT'!$C$3:$C$92,MATCH(Table2[[#This Row],[WMPInitiativeActivity]],'Initiative mapping-DO NOT EDIT'!$D$3:$D$92,0))))</f>
        <v>3</v>
      </c>
      <c r="H91" s="47" t="s">
        <v>456</v>
      </c>
      <c r="I91" s="49"/>
      <c r="J9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Mapping_Ignition probability mapping showing the probability of ignition along the electric lines and equipment  __2021</v>
      </c>
      <c r="K91" s="51">
        <v>379</v>
      </c>
      <c r="L91" s="52"/>
      <c r="M91" s="53"/>
      <c r="N91" s="53"/>
      <c r="O91" s="54"/>
      <c r="P91" s="54"/>
      <c r="Q91" s="54"/>
      <c r="R91" s="53"/>
      <c r="S91" s="54"/>
      <c r="T91" s="54"/>
      <c r="U91" s="54"/>
      <c r="V91" s="45" t="s">
        <v>457</v>
      </c>
      <c r="W91" s="52" t="s">
        <v>458</v>
      </c>
      <c r="X91" s="52"/>
      <c r="Y91" s="52"/>
      <c r="Z91" s="52"/>
      <c r="AA91" s="55" t="s">
        <v>129</v>
      </c>
      <c r="AB91" s="52"/>
      <c r="AC91" s="57"/>
      <c r="AD91" s="57"/>
      <c r="AE91" s="40"/>
      <c r="AF91" s="58"/>
      <c r="AG91" s="59"/>
      <c r="AH91" s="59"/>
    </row>
    <row r="92" spans="1:34" s="64" customFormat="1" ht="180">
      <c r="A92" s="43" t="str">
        <f>'READ ME FIRST'!$D$12</f>
        <v>PGE</v>
      </c>
      <c r="B92" s="44">
        <f>'READ ME FIRST'!$D$15</f>
        <v>44317</v>
      </c>
      <c r="C92" s="45" t="s">
        <v>124</v>
      </c>
      <c r="D92" s="46" t="str">
        <f>IF(Table2[[#This Row],[WMPInitiativeCategory]]="", "",INDEX('Initiative mapping-DO NOT EDIT'!$I$3:$I$13, MATCH(Table2[[#This Row],[WMPInitiativeCategory]],'Initiative mapping-DO NOT EDIT'!$H$3:$H$13,0)))</f>
        <v>7.3.1.</v>
      </c>
      <c r="E92" s="47" t="s">
        <v>459</v>
      </c>
      <c r="F92" s="47"/>
      <c r="G92" s="43">
        <f>IF(Table2[[#This Row],[WMPInitiativeActivity]]="","x",IF(Table2[[#This Row],[WMPInitiativeActivity]]="other", Table2[[#This Row],[ActivityNameifOther]], INDEX('Initiative mapping-DO NOT EDIT'!$C$3:$C$92,MATCH(Table2[[#This Row],[WMPInitiativeActivity]],'Initiative mapping-DO NOT EDIT'!$D$3:$D$92,0))))</f>
        <v>4</v>
      </c>
      <c r="H92" s="47" t="s">
        <v>460</v>
      </c>
      <c r="I92" s="49"/>
      <c r="J9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Mapping_Initiative mapping and estimation of wildfire and PSPS risk-reduction impact __2021</v>
      </c>
      <c r="K92" s="51">
        <v>381</v>
      </c>
      <c r="L92" s="52"/>
      <c r="M92" s="53"/>
      <c r="N92" s="53"/>
      <c r="O92" s="54"/>
      <c r="P92" s="54"/>
      <c r="Q92" s="54"/>
      <c r="R92" s="53"/>
      <c r="S92" s="54"/>
      <c r="T92" s="54"/>
      <c r="U92" s="54"/>
      <c r="V92" s="45" t="s">
        <v>461</v>
      </c>
      <c r="W92" s="52" t="s">
        <v>462</v>
      </c>
      <c r="X92" s="52"/>
      <c r="Y92" s="52"/>
      <c r="Z92" s="52"/>
      <c r="AA92" s="55" t="s">
        <v>129</v>
      </c>
      <c r="AB92" s="52"/>
      <c r="AC92" s="57"/>
      <c r="AD92" s="57"/>
      <c r="AE92" s="40"/>
      <c r="AF92" s="58"/>
      <c r="AG92" s="59"/>
      <c r="AH92" s="59"/>
    </row>
    <row r="93" spans="1:34" s="64" customFormat="1" ht="84">
      <c r="A93" s="43" t="str">
        <f>'READ ME FIRST'!$D$12</f>
        <v>PGE</v>
      </c>
      <c r="B93" s="44">
        <f>'READ ME FIRST'!$D$15</f>
        <v>44317</v>
      </c>
      <c r="C93" s="45" t="s">
        <v>124</v>
      </c>
      <c r="D93" s="46" t="str">
        <f>IF(Table2[[#This Row],[WMPInitiativeCategory]]="", "",INDEX('Initiative mapping-DO NOT EDIT'!$I$3:$I$13, MATCH(Table2[[#This Row],[WMPInitiativeCategory]],'Initiative mapping-DO NOT EDIT'!$H$3:$H$13,0)))</f>
        <v>7.3.1.</v>
      </c>
      <c r="E93" s="47" t="s">
        <v>463</v>
      </c>
      <c r="F93" s="47"/>
      <c r="G93" s="43">
        <f>IF(Table2[[#This Row],[WMPInitiativeActivity]]="","x",IF(Table2[[#This Row],[WMPInitiativeActivity]]="other", Table2[[#This Row],[ActivityNameifOther]], INDEX('Initiative mapping-DO NOT EDIT'!$C$3:$C$92,MATCH(Table2[[#This Row],[WMPInitiativeActivity]],'Initiative mapping-DO NOT EDIT'!$D$3:$D$92,0))))</f>
        <v>5</v>
      </c>
      <c r="H93" s="47" t="s">
        <v>464</v>
      </c>
      <c r="I93" s="49"/>
      <c r="J9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Mapping_Match drop simulations showing the potential wildfire consequence of ignitions that occur along the electric lines and equipment  __2021</v>
      </c>
      <c r="K93" s="51">
        <v>383</v>
      </c>
      <c r="L93" s="52"/>
      <c r="M93" s="53"/>
      <c r="N93" s="53"/>
      <c r="O93" s="54"/>
      <c r="P93" s="54"/>
      <c r="Q93" s="54"/>
      <c r="R93" s="53"/>
      <c r="S93" s="54"/>
      <c r="T93" s="54"/>
      <c r="U93" s="54"/>
      <c r="V93" s="45" t="s">
        <v>465</v>
      </c>
      <c r="W93" s="63" t="s">
        <v>466</v>
      </c>
      <c r="X93" s="52"/>
      <c r="Y93" s="52"/>
      <c r="Z93" s="52"/>
      <c r="AA93" s="55" t="s">
        <v>129</v>
      </c>
      <c r="AB93" s="52"/>
      <c r="AC93" s="57"/>
      <c r="AD93" s="57"/>
      <c r="AE93" s="40"/>
      <c r="AF93" s="58"/>
      <c r="AG93" s="59"/>
      <c r="AH93" s="59"/>
    </row>
    <row r="94" spans="1:34" s="64" customFormat="1" ht="84">
      <c r="A94" s="43" t="str">
        <f>'READ ME FIRST'!$D$12</f>
        <v>PGE</v>
      </c>
      <c r="B94" s="44">
        <f>'READ ME FIRST'!$D$15</f>
        <v>44317</v>
      </c>
      <c r="C94" s="45" t="s">
        <v>124</v>
      </c>
      <c r="D94" s="46" t="str">
        <f>IF(Table2[[#This Row],[WMPInitiativeCategory]]="", "",INDEX('Initiative mapping-DO NOT EDIT'!$I$3:$I$13, MATCH(Table2[[#This Row],[WMPInitiativeCategory]],'Initiative mapping-DO NOT EDIT'!$H$3:$H$13,0)))</f>
        <v>7.3.1.</v>
      </c>
      <c r="E94" s="47" t="s">
        <v>463</v>
      </c>
      <c r="F94" s="47"/>
      <c r="G94" s="43">
        <f>IF(Table2[[#This Row],[WMPInitiativeActivity]]="","x",IF(Table2[[#This Row],[WMPInitiativeActivity]]="other", Table2[[#This Row],[ActivityNameifOther]], INDEX('Initiative mapping-DO NOT EDIT'!$C$3:$C$92,MATCH(Table2[[#This Row],[WMPInitiativeActivity]],'Initiative mapping-DO NOT EDIT'!$D$3:$D$92,0))))</f>
        <v>5</v>
      </c>
      <c r="H94" s="47" t="s">
        <v>467</v>
      </c>
      <c r="I94" s="49"/>
      <c r="J9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Mapping_Match drop simulations showing the potential wildfire consequence of ignitions that occur along the electric lines and equipment  __2021</v>
      </c>
      <c r="K94" s="51">
        <v>383</v>
      </c>
      <c r="L94" s="52"/>
      <c r="M94" s="53"/>
      <c r="N94" s="53"/>
      <c r="O94" s="54"/>
      <c r="P94" s="54"/>
      <c r="Q94" s="54"/>
      <c r="R94" s="53"/>
      <c r="S94" s="54"/>
      <c r="T94" s="54"/>
      <c r="U94" s="54"/>
      <c r="V94" s="45" t="s">
        <v>468</v>
      </c>
      <c r="W94" s="63" t="s">
        <v>469</v>
      </c>
      <c r="X94" s="52"/>
      <c r="Y94" s="52"/>
      <c r="Z94" s="52"/>
      <c r="AA94" s="55" t="s">
        <v>129</v>
      </c>
      <c r="AB94" s="52"/>
      <c r="AC94" s="57"/>
      <c r="AD94" s="57"/>
      <c r="AE94" s="40"/>
      <c r="AF94" s="58"/>
      <c r="AG94" s="59"/>
      <c r="AH94" s="59"/>
    </row>
    <row r="95" spans="1:34" s="64" customFormat="1" ht="60">
      <c r="A95" s="43" t="str">
        <f>'READ ME FIRST'!$D$12</f>
        <v>PGE</v>
      </c>
      <c r="B95" s="44">
        <f>'READ ME FIRST'!$D$15</f>
        <v>44317</v>
      </c>
      <c r="C95" s="45" t="s">
        <v>124</v>
      </c>
      <c r="D95" s="46" t="str">
        <f>IF(Table2[[#This Row],[WMPInitiativeCategory]]="", "",INDEX('Initiative mapping-DO NOT EDIT'!$I$3:$I$13, MATCH(Table2[[#This Row],[WMPInitiativeCategory]],'Initiative mapping-DO NOT EDIT'!$H$3:$H$13,0)))</f>
        <v>7.3.1.</v>
      </c>
      <c r="E95" s="47" t="s">
        <v>173</v>
      </c>
      <c r="F95" s="47" t="s">
        <v>470</v>
      </c>
      <c r="G95" s="75" t="str">
        <f>IF(Table2[[#This Row],[WMPInitiativeActivity]]="","x",IF(Table2[[#This Row],[WMPInitiativeActivity]]="other", Table2[[#This Row],[ActivityNameifOther]], INDEX('Initiative mapping-DO NOT EDIT'!$C$3:$C$92,MATCH(Table2[[#This Row],[WMPInitiativeActivity]],'Initiative mapping-DO NOT EDIT'!$D$3:$D$92,0))))</f>
        <v>Weather-driven risk map and modelling based on various relevant weather scenario</v>
      </c>
      <c r="H95" s="47" t="s">
        <v>471</v>
      </c>
      <c r="I95" s="49"/>
      <c r="J9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Mapping_Weather-driven risk map and modelling based on various relevant weather scenario__2021</v>
      </c>
      <c r="K95" s="51">
        <v>387</v>
      </c>
      <c r="L95" s="52"/>
      <c r="M95" s="53"/>
      <c r="N95" s="53"/>
      <c r="O95" s="54"/>
      <c r="P95" s="54"/>
      <c r="Q95" s="54"/>
      <c r="R95" s="53"/>
      <c r="S95" s="54"/>
      <c r="T95" s="54"/>
      <c r="U95" s="54"/>
      <c r="V95" s="45" t="s">
        <v>472</v>
      </c>
      <c r="W95" s="52" t="s">
        <v>473</v>
      </c>
      <c r="X95" s="52"/>
      <c r="Y95" s="52"/>
      <c r="Z95" s="52"/>
      <c r="AA95" s="55" t="s">
        <v>129</v>
      </c>
      <c r="AB95" s="52"/>
      <c r="AC95" s="57"/>
      <c r="AD95" s="57"/>
      <c r="AE95" s="40"/>
      <c r="AF95" s="58"/>
      <c r="AG95" s="59"/>
      <c r="AH95" s="59"/>
    </row>
    <row r="96" spans="1:34" s="64" customFormat="1" ht="336">
      <c r="A96" s="43" t="str">
        <f>'READ ME FIRST'!$D$12</f>
        <v>PGE</v>
      </c>
      <c r="B96" s="44">
        <f>'READ ME FIRST'!$D$15</f>
        <v>44317</v>
      </c>
      <c r="C96" s="47" t="s">
        <v>410</v>
      </c>
      <c r="D96" s="46" t="str">
        <f>IF(Table2[[#This Row],[WMPInitiativeCategory]]="", "",INDEX('Initiative mapping-DO NOT EDIT'!$I$3:$I$13, MATCH(Table2[[#This Row],[WMPInitiativeCategory]],'Initiative mapping-DO NOT EDIT'!$H$3:$H$13,0)))</f>
        <v>7.3.9.</v>
      </c>
      <c r="E96" s="47" t="s">
        <v>474</v>
      </c>
      <c r="F96" s="47"/>
      <c r="G96" s="43">
        <f>IF(Table2[[#This Row],[WMPInitiativeActivity]]="","x",IF(Table2[[#This Row],[WMPInitiativeActivity]]="other", Table2[[#This Row],[ActivityNameifOther]], INDEX('Initiative mapping-DO NOT EDIT'!$C$3:$C$92,MATCH(Table2[[#This Row],[WMPInitiativeActivity]],'Initiative mapping-DO NOT EDIT'!$D$3:$D$92,0))))</f>
        <v>2</v>
      </c>
      <c r="H96" s="47" t="s">
        <v>474</v>
      </c>
      <c r="I96" s="49"/>
      <c r="J9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Preparedness_Community outreach, public awareness, and communications efforts __2021</v>
      </c>
      <c r="K96" s="51">
        <v>749</v>
      </c>
      <c r="L96" s="52"/>
      <c r="M96" s="53"/>
      <c r="N96" s="53"/>
      <c r="O96" s="54"/>
      <c r="P96" s="54"/>
      <c r="Q96" s="54"/>
      <c r="R96" s="53"/>
      <c r="S96" s="54"/>
      <c r="T96" s="54"/>
      <c r="U96" s="54"/>
      <c r="V96" s="45" t="s">
        <v>475</v>
      </c>
      <c r="W96" s="63" t="s">
        <v>476</v>
      </c>
      <c r="X96" s="61"/>
      <c r="Y96" s="61"/>
      <c r="Z96" s="52"/>
      <c r="AA96" s="55" t="s">
        <v>129</v>
      </c>
      <c r="AB96" s="52"/>
      <c r="AC96" s="57"/>
      <c r="AD96" s="57"/>
      <c r="AE96" s="40"/>
      <c r="AF96" s="62"/>
      <c r="AG96" s="59"/>
      <c r="AH96" s="59"/>
    </row>
    <row r="97" spans="1:34" s="64" customFormat="1" ht="72">
      <c r="A97" s="43" t="str">
        <f>'READ ME FIRST'!$D$12</f>
        <v>PGE</v>
      </c>
      <c r="B97" s="44">
        <f>'READ ME FIRST'!$D$15</f>
        <v>44317</v>
      </c>
      <c r="C97" s="47" t="s">
        <v>137</v>
      </c>
      <c r="D97" s="46" t="str">
        <f>IF(Table2[[#This Row],[WMPInitiativeCategory]]="", "",INDEX('Initiative mapping-DO NOT EDIT'!$I$3:$I$13, MATCH(Table2[[#This Row],[WMPInitiativeCategory]],'Initiative mapping-DO NOT EDIT'!$H$3:$H$13,0)))</f>
        <v>7.3.10.</v>
      </c>
      <c r="E97" s="47" t="s">
        <v>431</v>
      </c>
      <c r="F97" s="47"/>
      <c r="G97" s="43">
        <f>IF(Table2[[#This Row],[WMPInitiativeActivity]]="","x",IF(Table2[[#This Row],[WMPInitiativeActivity]]="other", Table2[[#This Row],[ActivityNameifOther]], INDEX('Initiative mapping-DO NOT EDIT'!$C$3:$C$92,MATCH(Table2[[#This Row],[WMPInitiativeActivity]],'Initiative mapping-DO NOT EDIT'!$D$3:$D$92,0))))</f>
        <v>1</v>
      </c>
      <c r="H97" s="47" t="s">
        <v>477</v>
      </c>
      <c r="I97" s="49"/>
      <c r="J9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97" s="51">
        <v>798</v>
      </c>
      <c r="L97" s="52"/>
      <c r="M97" s="53"/>
      <c r="N97" s="53"/>
      <c r="O97" s="54"/>
      <c r="P97" s="54"/>
      <c r="Q97" s="54"/>
      <c r="R97" s="53"/>
      <c r="S97" s="54"/>
      <c r="T97" s="54"/>
      <c r="U97" s="54"/>
      <c r="V97" s="45" t="s">
        <v>478</v>
      </c>
      <c r="W97" s="52" t="s">
        <v>479</v>
      </c>
      <c r="X97" s="61"/>
      <c r="Y97" s="61"/>
      <c r="Z97" s="52"/>
      <c r="AA97" s="55" t="s">
        <v>129</v>
      </c>
      <c r="AB97" s="52"/>
      <c r="AC97" s="57"/>
      <c r="AD97" s="57"/>
      <c r="AE97" s="40"/>
      <c r="AF97" s="62"/>
      <c r="AG97" s="59"/>
      <c r="AH97" s="59"/>
    </row>
    <row r="98" spans="1:34" s="64" customFormat="1" ht="108">
      <c r="A98" s="43" t="str">
        <f>'READ ME FIRST'!$D$12</f>
        <v>PGE</v>
      </c>
      <c r="B98" s="44">
        <f>'READ ME FIRST'!$D$15</f>
        <v>44317</v>
      </c>
      <c r="C98" s="47" t="s">
        <v>137</v>
      </c>
      <c r="D98" s="46" t="str">
        <f>IF(Table2[[#This Row],[WMPInitiativeCategory]]="", "",INDEX('Initiative mapping-DO NOT EDIT'!$I$3:$I$13, MATCH(Table2[[#This Row],[WMPInitiativeCategory]],'Initiative mapping-DO NOT EDIT'!$H$3:$H$13,0)))</f>
        <v>7.3.10.</v>
      </c>
      <c r="E98" s="47" t="s">
        <v>431</v>
      </c>
      <c r="F98" s="47"/>
      <c r="G98" s="43">
        <f>IF(Table2[[#This Row],[WMPInitiativeActivity]]="","x",IF(Table2[[#This Row],[WMPInitiativeActivity]]="other", Table2[[#This Row],[ActivityNameifOther]], INDEX('Initiative mapping-DO NOT EDIT'!$C$3:$C$92,MATCH(Table2[[#This Row],[WMPInitiativeActivity]],'Initiative mapping-DO NOT EDIT'!$D$3:$D$92,0))))</f>
        <v>1</v>
      </c>
      <c r="H98" s="47" t="s">
        <v>480</v>
      </c>
      <c r="I98" s="49"/>
      <c r="J9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98" s="51">
        <v>798</v>
      </c>
      <c r="L98" s="52"/>
      <c r="M98" s="53"/>
      <c r="N98" s="53"/>
      <c r="O98" s="54"/>
      <c r="P98" s="54"/>
      <c r="Q98" s="54"/>
      <c r="R98" s="53"/>
      <c r="S98" s="54"/>
      <c r="T98" s="54"/>
      <c r="U98" s="54"/>
      <c r="V98" s="45" t="s">
        <v>481</v>
      </c>
      <c r="W98" s="63" t="s">
        <v>482</v>
      </c>
      <c r="X98" s="61"/>
      <c r="Y98" s="61"/>
      <c r="Z98" s="52"/>
      <c r="AA98" s="55" t="s">
        <v>129</v>
      </c>
      <c r="AB98" s="52"/>
      <c r="AC98" s="57"/>
      <c r="AD98" s="57"/>
      <c r="AE98" s="40"/>
      <c r="AF98" s="62"/>
      <c r="AG98" s="59"/>
      <c r="AH98" s="59"/>
    </row>
    <row r="99" spans="1:34" s="64" customFormat="1" ht="120">
      <c r="A99" s="43" t="str">
        <f>'READ ME FIRST'!$D$12</f>
        <v>PGE</v>
      </c>
      <c r="B99" s="44">
        <f>'READ ME FIRST'!$D$15</f>
        <v>44317</v>
      </c>
      <c r="C99" s="45" t="s">
        <v>144</v>
      </c>
      <c r="D99" s="46" t="str">
        <f>IF(Table2[[#This Row],[WMPInitiativeCategory]]="", "",INDEX('Initiative mapping-DO NOT EDIT'!$I$3:$I$13, MATCH(Table2[[#This Row],[WMPInitiativeCategory]],'Initiative mapping-DO NOT EDIT'!$H$3:$H$13,0)))</f>
        <v>7.3.2.</v>
      </c>
      <c r="E99" s="47" t="s">
        <v>145</v>
      </c>
      <c r="F99" s="47"/>
      <c r="G99" s="43">
        <f>IF(Table2[[#This Row],[WMPInitiativeActivity]]="","x",IF(Table2[[#This Row],[WMPInitiativeActivity]]="other", Table2[[#This Row],[ActivityNameifOther]], INDEX('Initiative mapping-DO NOT EDIT'!$C$3:$C$92,MATCH(Table2[[#This Row],[WMPInitiativeActivity]],'Initiative mapping-DO NOT EDIT'!$D$3:$D$92,0))))</f>
        <v>1</v>
      </c>
      <c r="H99" s="47" t="s">
        <v>483</v>
      </c>
      <c r="I99" s="49"/>
      <c r="J9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99" s="51">
        <v>394</v>
      </c>
      <c r="L99" s="52"/>
      <c r="M99" s="53"/>
      <c r="N99" s="53"/>
      <c r="O99" s="54"/>
      <c r="P99" s="54"/>
      <c r="Q99" s="54"/>
      <c r="R99" s="53"/>
      <c r="S99" s="54"/>
      <c r="T99" s="54"/>
      <c r="U99" s="54"/>
      <c r="V99" s="45" t="s">
        <v>484</v>
      </c>
      <c r="W99" s="63" t="s">
        <v>485</v>
      </c>
      <c r="X99" s="52"/>
      <c r="Y99" s="52"/>
      <c r="Z99" s="52"/>
      <c r="AA99" s="55" t="s">
        <v>129</v>
      </c>
      <c r="AB99" s="52"/>
      <c r="AC99" s="57"/>
      <c r="AD99" s="57"/>
      <c r="AE99" s="40"/>
      <c r="AF99" s="58"/>
      <c r="AG99" s="59"/>
      <c r="AH99" s="59"/>
    </row>
    <row r="100" spans="1:34" s="64" customFormat="1" ht="36">
      <c r="A100" s="43" t="str">
        <f>'READ ME FIRST'!$D$12</f>
        <v>PGE</v>
      </c>
      <c r="B100" s="44">
        <f>'READ ME FIRST'!$D$15</f>
        <v>44317</v>
      </c>
      <c r="C100" s="45" t="s">
        <v>144</v>
      </c>
      <c r="D100" s="46" t="str">
        <f>IF(Table2[[#This Row],[WMPInitiativeCategory]]="", "",INDEX('Initiative mapping-DO NOT EDIT'!$I$3:$I$13, MATCH(Table2[[#This Row],[WMPInitiativeCategory]],'Initiative mapping-DO NOT EDIT'!$H$3:$H$13,0)))</f>
        <v>7.3.2.</v>
      </c>
      <c r="E100" s="47" t="s">
        <v>145</v>
      </c>
      <c r="F100" s="47"/>
      <c r="G100" s="43">
        <f>IF(Table2[[#This Row],[WMPInitiativeActivity]]="","x",IF(Table2[[#This Row],[WMPInitiativeActivity]]="other", Table2[[#This Row],[ActivityNameifOther]], INDEX('Initiative mapping-DO NOT EDIT'!$C$3:$C$92,MATCH(Table2[[#This Row],[WMPInitiativeActivity]],'Initiative mapping-DO NOT EDIT'!$D$3:$D$92,0))))</f>
        <v>1</v>
      </c>
      <c r="H100" s="47" t="s">
        <v>486</v>
      </c>
      <c r="I100" s="49"/>
      <c r="J10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0" s="51">
        <v>400</v>
      </c>
      <c r="L100" s="52"/>
      <c r="M100" s="53"/>
      <c r="N100" s="53"/>
      <c r="O100" s="54"/>
      <c r="P100" s="54"/>
      <c r="Q100" s="54"/>
      <c r="R100" s="53"/>
      <c r="S100" s="54"/>
      <c r="T100" s="54"/>
      <c r="U100" s="54"/>
      <c r="V100" s="45" t="s">
        <v>487</v>
      </c>
      <c r="W100" s="52" t="s">
        <v>488</v>
      </c>
      <c r="X100" s="52"/>
      <c r="Y100" s="52"/>
      <c r="Z100" s="52"/>
      <c r="AA100" s="55" t="s">
        <v>292</v>
      </c>
      <c r="AB100" s="52"/>
      <c r="AC100" s="57"/>
      <c r="AD100" s="57"/>
      <c r="AE100" s="40"/>
      <c r="AF100" s="58"/>
      <c r="AG100" s="59"/>
      <c r="AH100" s="59"/>
    </row>
    <row r="101" spans="1:34" s="64" customFormat="1" ht="36">
      <c r="A101" s="43" t="str">
        <f>'READ ME FIRST'!$D$12</f>
        <v>PGE</v>
      </c>
      <c r="B101" s="44">
        <f>'READ ME FIRST'!$D$15</f>
        <v>44317</v>
      </c>
      <c r="C101" s="45" t="s">
        <v>144</v>
      </c>
      <c r="D101" s="46" t="str">
        <f>IF(Table2[[#This Row],[WMPInitiativeCategory]]="", "",INDEX('Initiative mapping-DO NOT EDIT'!$I$3:$I$13, MATCH(Table2[[#This Row],[WMPInitiativeCategory]],'Initiative mapping-DO NOT EDIT'!$H$3:$H$13,0)))</f>
        <v>7.3.2.</v>
      </c>
      <c r="E101" s="47" t="s">
        <v>145</v>
      </c>
      <c r="F101" s="47"/>
      <c r="G101" s="43">
        <f>IF(Table2[[#This Row],[WMPInitiativeActivity]]="","x",IF(Table2[[#This Row],[WMPInitiativeActivity]]="other", Table2[[#This Row],[ActivityNameifOther]], INDEX('Initiative mapping-DO NOT EDIT'!$C$3:$C$92,MATCH(Table2[[#This Row],[WMPInitiativeActivity]],'Initiative mapping-DO NOT EDIT'!$D$3:$D$92,0))))</f>
        <v>1</v>
      </c>
      <c r="H101" s="47" t="s">
        <v>489</v>
      </c>
      <c r="I101" s="49"/>
      <c r="J10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1" s="51">
        <v>400</v>
      </c>
      <c r="L101" s="52"/>
      <c r="M101" s="53"/>
      <c r="N101" s="53"/>
      <c r="O101" s="54"/>
      <c r="P101" s="54"/>
      <c r="Q101" s="54"/>
      <c r="R101" s="53"/>
      <c r="S101" s="54"/>
      <c r="T101" s="54"/>
      <c r="U101" s="54"/>
      <c r="V101" s="45" t="s">
        <v>490</v>
      </c>
      <c r="W101" s="52" t="s">
        <v>491</v>
      </c>
      <c r="X101" s="52"/>
      <c r="Y101" s="52"/>
      <c r="Z101" s="52"/>
      <c r="AA101" s="55" t="s">
        <v>292</v>
      </c>
      <c r="AB101" s="52"/>
      <c r="AC101" s="57"/>
      <c r="AD101" s="57"/>
      <c r="AE101" s="40"/>
      <c r="AF101" s="58"/>
      <c r="AG101" s="59"/>
      <c r="AH101" s="59"/>
    </row>
    <row r="102" spans="1:34" s="64" customFormat="1" ht="84">
      <c r="A102" s="43" t="str">
        <f>'READ ME FIRST'!$D$12</f>
        <v>PGE</v>
      </c>
      <c r="B102" s="44">
        <f>'READ ME FIRST'!$D$15</f>
        <v>44317</v>
      </c>
      <c r="C102" s="45" t="s">
        <v>144</v>
      </c>
      <c r="D102" s="46" t="str">
        <f>IF(Table2[[#This Row],[WMPInitiativeCategory]]="", "",INDEX('Initiative mapping-DO NOT EDIT'!$I$3:$I$13, MATCH(Table2[[#This Row],[WMPInitiativeCategory]],'Initiative mapping-DO NOT EDIT'!$H$3:$H$13,0)))</f>
        <v>7.3.2.</v>
      </c>
      <c r="E102" s="47" t="s">
        <v>145</v>
      </c>
      <c r="F102" s="47"/>
      <c r="G102" s="43">
        <f>IF(Table2[[#This Row],[WMPInitiativeActivity]]="","x",IF(Table2[[#This Row],[WMPInitiativeActivity]]="other", Table2[[#This Row],[ActivityNameifOther]], INDEX('Initiative mapping-DO NOT EDIT'!$C$3:$C$92,MATCH(Table2[[#This Row],[WMPInitiativeActivity]],'Initiative mapping-DO NOT EDIT'!$D$3:$D$92,0))))</f>
        <v>1</v>
      </c>
      <c r="H102" s="47" t="s">
        <v>145</v>
      </c>
      <c r="I102" s="49"/>
      <c r="J10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2" s="51">
        <v>400</v>
      </c>
      <c r="L102" s="52"/>
      <c r="M102" s="53"/>
      <c r="N102" s="53"/>
      <c r="O102" s="54"/>
      <c r="P102" s="54"/>
      <c r="Q102" s="54"/>
      <c r="R102" s="53"/>
      <c r="S102" s="54"/>
      <c r="T102" s="54"/>
      <c r="U102" s="54"/>
      <c r="V102" s="45" t="s">
        <v>492</v>
      </c>
      <c r="W102" s="63" t="s">
        <v>493</v>
      </c>
      <c r="X102" s="52"/>
      <c r="Y102" s="52"/>
      <c r="Z102" s="52"/>
      <c r="AA102" s="55" t="s">
        <v>129</v>
      </c>
      <c r="AB102" s="52"/>
      <c r="AC102" s="57"/>
      <c r="AD102" s="57"/>
      <c r="AE102" s="40"/>
      <c r="AF102" s="58"/>
      <c r="AG102" s="59"/>
      <c r="AH102" s="59"/>
    </row>
    <row r="103" spans="1:34" s="64" customFormat="1" ht="48">
      <c r="A103" s="43" t="str">
        <f>'READ ME FIRST'!$D$12</f>
        <v>PGE</v>
      </c>
      <c r="B103" s="44">
        <f>'READ ME FIRST'!$D$15</f>
        <v>44317</v>
      </c>
      <c r="C103" s="45" t="s">
        <v>144</v>
      </c>
      <c r="D103" s="46" t="str">
        <f>IF(Table2[[#This Row],[WMPInitiativeCategory]]="", "",INDEX('Initiative mapping-DO NOT EDIT'!$I$3:$I$13, MATCH(Table2[[#This Row],[WMPInitiativeCategory]],'Initiative mapping-DO NOT EDIT'!$H$3:$H$13,0)))</f>
        <v>7.3.2.</v>
      </c>
      <c r="E103" s="47" t="s">
        <v>145</v>
      </c>
      <c r="F103" s="47"/>
      <c r="G103" s="43">
        <f>IF(Table2[[#This Row],[WMPInitiativeActivity]]="","x",IF(Table2[[#This Row],[WMPInitiativeActivity]]="other", Table2[[#This Row],[ActivityNameifOther]], INDEX('Initiative mapping-DO NOT EDIT'!$C$3:$C$92,MATCH(Table2[[#This Row],[WMPInitiativeActivity]],'Initiative mapping-DO NOT EDIT'!$D$3:$D$92,0))))</f>
        <v>1</v>
      </c>
      <c r="H103" s="47" t="s">
        <v>494</v>
      </c>
      <c r="I103" s="49"/>
      <c r="J10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3" s="51">
        <v>405</v>
      </c>
      <c r="L103" s="52" t="s">
        <v>495</v>
      </c>
      <c r="M103" s="53">
        <v>300</v>
      </c>
      <c r="N103" s="53">
        <v>18</v>
      </c>
      <c r="O103" s="54"/>
      <c r="P103" s="54"/>
      <c r="Q103" s="54"/>
      <c r="R103" s="53">
        <v>35</v>
      </c>
      <c r="S103" s="54"/>
      <c r="T103" s="54"/>
      <c r="U103" s="54"/>
      <c r="V103" s="45" t="s">
        <v>496</v>
      </c>
      <c r="W103" s="52" t="s">
        <v>497</v>
      </c>
      <c r="X103" s="52"/>
      <c r="Y103" s="52"/>
      <c r="Z103" s="52"/>
      <c r="AA103" s="55" t="s">
        <v>129</v>
      </c>
      <c r="AB103" s="52"/>
      <c r="AC103" s="57"/>
      <c r="AD103" s="57"/>
      <c r="AE103" s="40"/>
      <c r="AF103" s="58"/>
      <c r="AG103" s="59"/>
      <c r="AH103" s="59"/>
    </row>
    <row r="104" spans="1:34" s="64" customFormat="1" ht="60">
      <c r="A104" s="43" t="str">
        <f>'READ ME FIRST'!$D$12</f>
        <v>PGE</v>
      </c>
      <c r="B104" s="44">
        <f>'READ ME FIRST'!$D$15</f>
        <v>44317</v>
      </c>
      <c r="C104" s="45" t="s">
        <v>144</v>
      </c>
      <c r="D104" s="46" t="str">
        <f>IF(Table2[[#This Row],[WMPInitiativeCategory]]="", "",INDEX('Initiative mapping-DO NOT EDIT'!$I$3:$I$13, MATCH(Table2[[#This Row],[WMPInitiativeCategory]],'Initiative mapping-DO NOT EDIT'!$H$3:$H$13,0)))</f>
        <v>7.3.2.</v>
      </c>
      <c r="E104" s="47" t="s">
        <v>145</v>
      </c>
      <c r="F104" s="47"/>
      <c r="G104" s="43">
        <f>IF(Table2[[#This Row],[WMPInitiativeActivity]]="","x",IF(Table2[[#This Row],[WMPInitiativeActivity]]="other", Table2[[#This Row],[ActivityNameifOther]], INDEX('Initiative mapping-DO NOT EDIT'!$C$3:$C$92,MATCH(Table2[[#This Row],[WMPInitiativeActivity]],'Initiative mapping-DO NOT EDIT'!$D$3:$D$92,0))))</f>
        <v>1</v>
      </c>
      <c r="H104" s="47" t="s">
        <v>498</v>
      </c>
      <c r="I104" s="49"/>
      <c r="J10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4" s="51">
        <v>410</v>
      </c>
      <c r="L104" s="52"/>
      <c r="M104" s="53"/>
      <c r="N104" s="53"/>
      <c r="O104" s="54"/>
      <c r="P104" s="54"/>
      <c r="Q104" s="54"/>
      <c r="R104" s="53"/>
      <c r="S104" s="54"/>
      <c r="T104" s="54"/>
      <c r="U104" s="54"/>
      <c r="V104" s="45" t="s">
        <v>499</v>
      </c>
      <c r="W104" s="63" t="s">
        <v>500</v>
      </c>
      <c r="X104" s="52"/>
      <c r="Y104" s="52"/>
      <c r="Z104" s="52"/>
      <c r="AA104" s="55" t="s">
        <v>129</v>
      </c>
      <c r="AB104" s="52"/>
      <c r="AC104" s="57"/>
      <c r="AD104" s="57"/>
      <c r="AE104" s="40"/>
      <c r="AF104" s="62"/>
      <c r="AG104" s="59"/>
      <c r="AH104" s="59"/>
    </row>
    <row r="105" spans="1:34" s="64" customFormat="1" ht="36">
      <c r="A105" s="43" t="str">
        <f>'READ ME FIRST'!$D$12</f>
        <v>PGE</v>
      </c>
      <c r="B105" s="44">
        <f>'READ ME FIRST'!$D$15</f>
        <v>44317</v>
      </c>
      <c r="C105" s="45" t="s">
        <v>144</v>
      </c>
      <c r="D105" s="46" t="str">
        <f>IF(Table2[[#This Row],[WMPInitiativeCategory]]="", "",INDEX('Initiative mapping-DO NOT EDIT'!$I$3:$I$13, MATCH(Table2[[#This Row],[WMPInitiativeCategory]],'Initiative mapping-DO NOT EDIT'!$H$3:$H$13,0)))</f>
        <v>7.3.2.</v>
      </c>
      <c r="E105" s="47" t="s">
        <v>145</v>
      </c>
      <c r="F105" s="47"/>
      <c r="G105" s="43">
        <f>IF(Table2[[#This Row],[WMPInitiativeActivity]]="","x",IF(Table2[[#This Row],[WMPInitiativeActivity]]="other", Table2[[#This Row],[ActivityNameifOther]], INDEX('Initiative mapping-DO NOT EDIT'!$C$3:$C$92,MATCH(Table2[[#This Row],[WMPInitiativeActivity]],'Initiative mapping-DO NOT EDIT'!$D$3:$D$92,0))))</f>
        <v>1</v>
      </c>
      <c r="H105" s="47" t="s">
        <v>501</v>
      </c>
      <c r="I105" s="49"/>
      <c r="J10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5" s="51">
        <v>413</v>
      </c>
      <c r="L105" s="52" t="s">
        <v>502</v>
      </c>
      <c r="M105" s="53">
        <v>135</v>
      </c>
      <c r="N105" s="71">
        <v>13</v>
      </c>
      <c r="O105" s="54"/>
      <c r="P105" s="54"/>
      <c r="Q105" s="54"/>
      <c r="R105" s="71">
        <v>23</v>
      </c>
      <c r="S105" s="54"/>
      <c r="T105" s="54"/>
      <c r="U105" s="54"/>
      <c r="V105" s="45" t="s">
        <v>503</v>
      </c>
      <c r="W105" s="52" t="s">
        <v>504</v>
      </c>
      <c r="X105" s="52"/>
      <c r="Y105" s="52"/>
      <c r="Z105" s="52"/>
      <c r="AA105" s="55" t="s">
        <v>129</v>
      </c>
      <c r="AB105" s="52"/>
      <c r="AC105" s="57"/>
      <c r="AD105" s="57"/>
      <c r="AE105" s="40"/>
      <c r="AF105" s="62"/>
      <c r="AG105" s="59"/>
      <c r="AH105" s="59"/>
    </row>
    <row r="106" spans="1:34" s="64" customFormat="1" ht="60">
      <c r="A106" s="43" t="str">
        <f>'READ ME FIRST'!$D$12</f>
        <v>PGE</v>
      </c>
      <c r="B106" s="44">
        <f>'READ ME FIRST'!$D$15</f>
        <v>44317</v>
      </c>
      <c r="C106" s="47" t="s">
        <v>144</v>
      </c>
      <c r="D106" s="46" t="str">
        <f>IF(Table2[[#This Row],[WMPInitiativeCategory]]="", "",INDEX('Initiative mapping-DO NOT EDIT'!$I$3:$I$13, MATCH(Table2[[#This Row],[WMPInitiativeCategory]],'Initiative mapping-DO NOT EDIT'!$H$3:$H$13,0)))</f>
        <v>7.3.2.</v>
      </c>
      <c r="E106" s="47" t="s">
        <v>145</v>
      </c>
      <c r="F106" s="47"/>
      <c r="G106" s="43">
        <f>IF(Table2[[#This Row],[WMPInitiativeActivity]]="","x",IF(Table2[[#This Row],[WMPInitiativeActivity]]="other", Table2[[#This Row],[ActivityNameifOther]], INDEX('Initiative mapping-DO NOT EDIT'!$C$3:$C$92,MATCH(Table2[[#This Row],[WMPInitiativeActivity]],'Initiative mapping-DO NOT EDIT'!$D$3:$D$92,0))))</f>
        <v>1</v>
      </c>
      <c r="H106" s="47" t="s">
        <v>505</v>
      </c>
      <c r="I106" s="49"/>
      <c r="J10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6" s="51">
        <v>422</v>
      </c>
      <c r="L106" s="52"/>
      <c r="M106" s="53"/>
      <c r="N106" s="53"/>
      <c r="O106" s="54"/>
      <c r="P106" s="54"/>
      <c r="Q106" s="54"/>
      <c r="R106" s="53"/>
      <c r="S106" s="54"/>
      <c r="T106" s="54"/>
      <c r="U106" s="54"/>
      <c r="V106" s="45" t="s">
        <v>506</v>
      </c>
      <c r="W106" s="63" t="s">
        <v>507</v>
      </c>
      <c r="X106" s="52"/>
      <c r="Y106" s="52"/>
      <c r="Z106" s="52"/>
      <c r="AA106" s="55" t="s">
        <v>129</v>
      </c>
      <c r="AB106" s="52"/>
      <c r="AC106" s="57"/>
      <c r="AD106" s="57"/>
      <c r="AE106" s="40"/>
      <c r="AF106" s="62"/>
      <c r="AG106" s="59"/>
      <c r="AH106" s="59"/>
    </row>
    <row r="107" spans="1:34" s="64" customFormat="1" ht="48">
      <c r="A107" s="43" t="str">
        <f>'READ ME FIRST'!$D$12</f>
        <v>PGE</v>
      </c>
      <c r="B107" s="44">
        <f>'READ ME FIRST'!$D$15</f>
        <v>44317</v>
      </c>
      <c r="C107" s="47" t="s">
        <v>144</v>
      </c>
      <c r="D107" s="46" t="str">
        <f>IF(Table2[[#This Row],[WMPInitiativeCategory]]="", "",INDEX('Initiative mapping-DO NOT EDIT'!$I$3:$I$13, MATCH(Table2[[#This Row],[WMPInitiativeCategory]],'Initiative mapping-DO NOT EDIT'!$H$3:$H$13,0)))</f>
        <v>7.3.2.</v>
      </c>
      <c r="E107" s="47" t="s">
        <v>145</v>
      </c>
      <c r="F107" s="47"/>
      <c r="G107" s="43">
        <f>IF(Table2[[#This Row],[WMPInitiativeActivity]]="","x",IF(Table2[[#This Row],[WMPInitiativeActivity]]="other", Table2[[#This Row],[ActivityNameifOther]], INDEX('Initiative mapping-DO NOT EDIT'!$C$3:$C$92,MATCH(Table2[[#This Row],[WMPInitiativeActivity]],'Initiative mapping-DO NOT EDIT'!$D$3:$D$92,0))))</f>
        <v>1</v>
      </c>
      <c r="H107" s="47" t="s">
        <v>508</v>
      </c>
      <c r="I107" s="49"/>
      <c r="J10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7" s="51">
        <v>422</v>
      </c>
      <c r="L107" s="52"/>
      <c r="M107" s="53"/>
      <c r="N107" s="53"/>
      <c r="O107" s="54"/>
      <c r="P107" s="54"/>
      <c r="Q107" s="54"/>
      <c r="R107" s="53"/>
      <c r="S107" s="54"/>
      <c r="T107" s="54"/>
      <c r="U107" s="54"/>
      <c r="V107" s="45" t="s">
        <v>509</v>
      </c>
      <c r="W107" s="63" t="s">
        <v>510</v>
      </c>
      <c r="X107" s="52"/>
      <c r="Y107" s="52"/>
      <c r="Z107" s="76"/>
      <c r="AA107" s="55" t="s">
        <v>129</v>
      </c>
      <c r="AB107" s="86"/>
      <c r="AC107" s="77"/>
      <c r="AD107" s="77"/>
      <c r="AE107" s="78"/>
      <c r="AF107" s="79"/>
      <c r="AG107" s="80"/>
      <c r="AH107" s="81"/>
    </row>
    <row r="108" spans="1:34" s="64" customFormat="1" ht="72">
      <c r="A108" s="43" t="str">
        <f>'READ ME FIRST'!$D$12</f>
        <v>PGE</v>
      </c>
      <c r="B108" s="44">
        <f>'READ ME FIRST'!$D$15</f>
        <v>44317</v>
      </c>
      <c r="C108" s="47" t="s">
        <v>144</v>
      </c>
      <c r="D108" s="46" t="str">
        <f>IF(Table2[[#This Row],[WMPInitiativeCategory]]="", "",INDEX('Initiative mapping-DO NOT EDIT'!$I$3:$I$13, MATCH(Table2[[#This Row],[WMPInitiativeCategory]],'Initiative mapping-DO NOT EDIT'!$H$3:$H$13,0)))</f>
        <v>7.3.2.</v>
      </c>
      <c r="E108" s="47" t="s">
        <v>157</v>
      </c>
      <c r="F108" s="47"/>
      <c r="G108" s="43">
        <f>IF(Table2[[#This Row],[WMPInitiativeActivity]]="","x",IF(Table2[[#This Row],[WMPInitiativeActivity]]="other", Table2[[#This Row],[ActivityNameifOther]], INDEX('Initiative mapping-DO NOT EDIT'!$C$3:$C$92,MATCH(Table2[[#This Row],[WMPInitiativeActivity]],'Initiative mapping-DO NOT EDIT'!$D$3:$D$92,0))))</f>
        <v>2</v>
      </c>
      <c r="H108" s="47" t="s">
        <v>511</v>
      </c>
      <c r="I108" s="49"/>
      <c r="J10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08" s="51">
        <v>440</v>
      </c>
      <c r="L108" s="52"/>
      <c r="M108" s="53">
        <v>365000</v>
      </c>
      <c r="N108" s="53">
        <v>0</v>
      </c>
      <c r="O108" s="54"/>
      <c r="P108" s="54"/>
      <c r="Q108" s="54"/>
      <c r="R108" s="53">
        <v>0</v>
      </c>
      <c r="S108" s="54"/>
      <c r="T108" s="54"/>
      <c r="U108" s="54"/>
      <c r="V108" s="45" t="s">
        <v>512</v>
      </c>
      <c r="W108" s="82" t="s">
        <v>513</v>
      </c>
      <c r="X108" s="52"/>
      <c r="Y108" s="52"/>
      <c r="Z108" s="52"/>
      <c r="AA108" s="55" t="s">
        <v>129</v>
      </c>
      <c r="AB108" s="52"/>
      <c r="AC108" s="57"/>
      <c r="AD108" s="57"/>
      <c r="AE108" s="40"/>
      <c r="AF108" s="62"/>
      <c r="AG108" s="59"/>
      <c r="AH108" s="59"/>
    </row>
    <row r="109" spans="1:34" s="64" customFormat="1" ht="48">
      <c r="A109" s="43" t="str">
        <f>'READ ME FIRST'!$D$12</f>
        <v>PGE</v>
      </c>
      <c r="B109" s="44">
        <f>'READ ME FIRST'!$D$15</f>
        <v>44317</v>
      </c>
      <c r="C109" s="47" t="s">
        <v>144</v>
      </c>
      <c r="D109" s="46" t="str">
        <f>IF(Table2[[#This Row],[WMPInitiativeCategory]]="", "",INDEX('Initiative mapping-DO NOT EDIT'!$I$3:$I$13, MATCH(Table2[[#This Row],[WMPInitiativeCategory]],'Initiative mapping-DO NOT EDIT'!$H$3:$H$13,0)))</f>
        <v>7.3.2.</v>
      </c>
      <c r="E109" s="47" t="s">
        <v>157</v>
      </c>
      <c r="F109" s="47"/>
      <c r="G109" s="43">
        <f>IF(Table2[[#This Row],[WMPInitiativeActivity]]="","x",IF(Table2[[#This Row],[WMPInitiativeActivity]]="other", Table2[[#This Row],[ActivityNameifOther]], INDEX('Initiative mapping-DO NOT EDIT'!$C$3:$C$92,MATCH(Table2[[#This Row],[WMPInitiativeActivity]],'Initiative mapping-DO NOT EDIT'!$D$3:$D$92,0))))</f>
        <v>2</v>
      </c>
      <c r="H109" s="47" t="s">
        <v>514</v>
      </c>
      <c r="I109" s="49"/>
      <c r="J10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09" s="51">
        <v>444</v>
      </c>
      <c r="L109" s="52" t="s">
        <v>515</v>
      </c>
      <c r="M109" s="53">
        <v>500000</v>
      </c>
      <c r="N109" s="53">
        <v>0</v>
      </c>
      <c r="O109" s="54"/>
      <c r="P109" s="54"/>
      <c r="Q109" s="54"/>
      <c r="R109" s="53">
        <v>1500</v>
      </c>
      <c r="S109" s="54"/>
      <c r="T109" s="54"/>
      <c r="U109" s="54"/>
      <c r="V109" s="45" t="s">
        <v>516</v>
      </c>
      <c r="W109" s="82" t="s">
        <v>517</v>
      </c>
      <c r="X109" s="52"/>
      <c r="Y109" s="52"/>
      <c r="Z109" s="52"/>
      <c r="AA109" s="55" t="s">
        <v>129</v>
      </c>
      <c r="AB109" s="52"/>
      <c r="AC109" s="57"/>
      <c r="AD109" s="57"/>
      <c r="AE109" s="40"/>
      <c r="AF109" s="62"/>
      <c r="AG109" s="59"/>
      <c r="AH109" s="59"/>
    </row>
    <row r="110" spans="1:34" s="64" customFormat="1" ht="48">
      <c r="A110" s="43" t="str">
        <f>'READ ME FIRST'!$D$12</f>
        <v>PGE</v>
      </c>
      <c r="B110" s="44">
        <f>'READ ME FIRST'!$D$15</f>
        <v>44317</v>
      </c>
      <c r="C110" s="47" t="s">
        <v>144</v>
      </c>
      <c r="D110" s="46" t="str">
        <f>IF(Table2[[#This Row],[WMPInitiativeCategory]]="", "",INDEX('Initiative mapping-DO NOT EDIT'!$I$3:$I$13, MATCH(Table2[[#This Row],[WMPInitiativeCategory]],'Initiative mapping-DO NOT EDIT'!$H$3:$H$13,0)))</f>
        <v>7.3.2.</v>
      </c>
      <c r="E110" s="47" t="s">
        <v>157</v>
      </c>
      <c r="F110" s="47"/>
      <c r="G110" s="43">
        <f>IF(Table2[[#This Row],[WMPInitiativeActivity]]="","x",IF(Table2[[#This Row],[WMPInitiativeActivity]]="other", Table2[[#This Row],[ActivityNameifOther]], INDEX('Initiative mapping-DO NOT EDIT'!$C$3:$C$92,MATCH(Table2[[#This Row],[WMPInitiativeActivity]],'Initiative mapping-DO NOT EDIT'!$D$3:$D$92,0))))</f>
        <v>2</v>
      </c>
      <c r="H110" s="47" t="s">
        <v>518</v>
      </c>
      <c r="I110" s="49"/>
      <c r="J11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10" s="51">
        <v>448</v>
      </c>
      <c r="L110" s="52"/>
      <c r="M110" s="53"/>
      <c r="N110" s="53"/>
      <c r="O110" s="54"/>
      <c r="P110" s="54"/>
      <c r="Q110" s="54"/>
      <c r="R110" s="53"/>
      <c r="S110" s="54"/>
      <c r="T110" s="54"/>
      <c r="U110" s="54"/>
      <c r="V110" s="45" t="s">
        <v>519</v>
      </c>
      <c r="W110" s="82" t="s">
        <v>520</v>
      </c>
      <c r="X110" s="52"/>
      <c r="Y110" s="52"/>
      <c r="Z110" s="52"/>
      <c r="AA110" s="55" t="s">
        <v>129</v>
      </c>
      <c r="AB110" s="52"/>
      <c r="AC110" s="57"/>
      <c r="AD110" s="57"/>
      <c r="AE110" s="40"/>
      <c r="AF110" s="62"/>
      <c r="AG110" s="59"/>
      <c r="AH110" s="59"/>
    </row>
    <row r="111" spans="1:34" s="64" customFormat="1" ht="60">
      <c r="A111" s="43" t="str">
        <f>'READ ME FIRST'!$D$12</f>
        <v>PGE</v>
      </c>
      <c r="B111" s="44">
        <f>'READ ME FIRST'!$D$15</f>
        <v>44317</v>
      </c>
      <c r="C111" s="47" t="s">
        <v>144</v>
      </c>
      <c r="D111" s="46" t="str">
        <f>IF(Table2[[#This Row],[WMPInitiativeCategory]]="", "",INDEX('Initiative mapping-DO NOT EDIT'!$I$3:$I$13, MATCH(Table2[[#This Row],[WMPInitiativeCategory]],'Initiative mapping-DO NOT EDIT'!$H$3:$H$13,0)))</f>
        <v>7.3.2.</v>
      </c>
      <c r="E111" s="47" t="s">
        <v>521</v>
      </c>
      <c r="F111" s="47"/>
      <c r="G111" s="43">
        <f>IF(Table2[[#This Row],[WMPInitiativeActivity]]="","x",IF(Table2[[#This Row],[WMPInitiativeActivity]]="other", Table2[[#This Row],[ActivityNameifOther]], INDEX('Initiative mapping-DO NOT EDIT'!$C$3:$C$92,MATCH(Table2[[#This Row],[WMPInitiativeActivity]],'Initiative mapping-DO NOT EDIT'!$D$3:$D$92,0))))</f>
        <v>4</v>
      </c>
      <c r="H111" s="47" t="s">
        <v>522</v>
      </c>
      <c r="I111" s="49"/>
      <c r="J11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Forecasting_Forecast of a fire risk index, fire potential index, or similar  __2021</v>
      </c>
      <c r="K111" s="51">
        <v>452</v>
      </c>
      <c r="L111" s="52"/>
      <c r="M111" s="53"/>
      <c r="N111" s="53"/>
      <c r="O111" s="54"/>
      <c r="P111" s="54"/>
      <c r="Q111" s="54"/>
      <c r="R111" s="53"/>
      <c r="S111" s="54"/>
      <c r="T111" s="54"/>
      <c r="U111" s="54"/>
      <c r="V111" s="45" t="s">
        <v>523</v>
      </c>
      <c r="W111" s="63" t="s">
        <v>524</v>
      </c>
      <c r="X111" s="52"/>
      <c r="Y111" s="52"/>
      <c r="Z111" s="52"/>
      <c r="AA111" s="55" t="s">
        <v>129</v>
      </c>
      <c r="AB111" s="52"/>
      <c r="AC111" s="57"/>
      <c r="AD111" s="57"/>
      <c r="AE111" s="40"/>
      <c r="AF111" s="62"/>
      <c r="AG111" s="59"/>
      <c r="AH111" s="59"/>
    </row>
    <row r="112" spans="1:34" s="64" customFormat="1" ht="72">
      <c r="A112" s="43" t="str">
        <f>'READ ME FIRST'!$D$12</f>
        <v>PGE</v>
      </c>
      <c r="B112" s="44">
        <f>'READ ME FIRST'!$D$15</f>
        <v>44317</v>
      </c>
      <c r="C112" s="47" t="s">
        <v>144</v>
      </c>
      <c r="D112" s="46" t="str">
        <f>IF(Table2[[#This Row],[WMPInitiativeCategory]]="", "",INDEX('Initiative mapping-DO NOT EDIT'!$I$3:$I$13, MATCH(Table2[[#This Row],[WMPInitiativeCategory]],'Initiative mapping-DO NOT EDIT'!$H$3:$H$13,0)))</f>
        <v>7.3.2.</v>
      </c>
      <c r="E112" s="47" t="s">
        <v>525</v>
      </c>
      <c r="F112" s="47"/>
      <c r="G112" s="43">
        <f>IF(Table2[[#This Row],[WMPInitiativeActivity]]="","x",IF(Table2[[#This Row],[WMPInitiativeActivity]]="other", Table2[[#This Row],[ActivityNameifOther]], INDEX('Initiative mapping-DO NOT EDIT'!$C$3:$C$92,MATCH(Table2[[#This Row],[WMPInitiativeActivity]],'Initiative mapping-DO NOT EDIT'!$D$3:$D$92,0))))</f>
        <v>5</v>
      </c>
      <c r="H112" s="47" t="s">
        <v>526</v>
      </c>
      <c r="I112" s="49"/>
      <c r="J11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Forecasting_Personnel monitoring areas of electric lines and equipment in elevated fire risk conditions  __2021</v>
      </c>
      <c r="K112" s="51">
        <v>458</v>
      </c>
      <c r="L112" s="52"/>
      <c r="M112" s="53"/>
      <c r="N112" s="53"/>
      <c r="O112" s="54"/>
      <c r="P112" s="54"/>
      <c r="Q112" s="54"/>
      <c r="R112" s="53"/>
      <c r="S112" s="54"/>
      <c r="T112" s="54"/>
      <c r="U112" s="54"/>
      <c r="V112" s="45" t="s">
        <v>527</v>
      </c>
      <c r="W112" s="52" t="s">
        <v>528</v>
      </c>
      <c r="X112" s="52"/>
      <c r="Y112" s="52"/>
      <c r="Z112" s="52"/>
      <c r="AA112" s="55" t="s">
        <v>129</v>
      </c>
      <c r="AB112" s="52"/>
      <c r="AC112" s="57"/>
      <c r="AD112" s="57"/>
      <c r="AE112" s="40"/>
      <c r="AF112" s="62"/>
      <c r="AG112" s="59"/>
      <c r="AH112" s="59"/>
    </row>
    <row r="113" spans="1:34" s="64" customFormat="1" ht="60">
      <c r="A113" s="43" t="str">
        <f>'READ ME FIRST'!$D$12</f>
        <v>PGE</v>
      </c>
      <c r="B113" s="44">
        <f>'READ ME FIRST'!$D$15</f>
        <v>44317</v>
      </c>
      <c r="C113" s="47" t="s">
        <v>144</v>
      </c>
      <c r="D113" s="46" t="str">
        <f>IF(Table2[[#This Row],[WMPInitiativeCategory]]="", "",INDEX('Initiative mapping-DO NOT EDIT'!$I$3:$I$13, MATCH(Table2[[#This Row],[WMPInitiativeCategory]],'Initiative mapping-DO NOT EDIT'!$H$3:$H$13,0)))</f>
        <v>7.3.2.</v>
      </c>
      <c r="E113" s="47" t="s">
        <v>529</v>
      </c>
      <c r="F113" s="47"/>
      <c r="G113" s="43">
        <f>IF(Table2[[#This Row],[WMPInitiativeActivity]]="","x",IF(Table2[[#This Row],[WMPInitiativeActivity]]="other", Table2[[#This Row],[ActivityNameifOther]], INDEX('Initiative mapping-DO NOT EDIT'!$C$3:$C$92,MATCH(Table2[[#This Row],[WMPInitiativeActivity]],'Initiative mapping-DO NOT EDIT'!$D$3:$D$92,0))))</f>
        <v>6</v>
      </c>
      <c r="H113" s="47" t="s">
        <v>530</v>
      </c>
      <c r="I113" s="49"/>
      <c r="J11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Forecasting_Weather forecasting and estimating impacts on electric lines and equipment  __2021</v>
      </c>
      <c r="K113" s="51">
        <v>461</v>
      </c>
      <c r="L113" s="52"/>
      <c r="M113" s="53"/>
      <c r="N113" s="53"/>
      <c r="O113" s="54"/>
      <c r="P113" s="54"/>
      <c r="Q113" s="54"/>
      <c r="R113" s="53"/>
      <c r="S113" s="54"/>
      <c r="T113" s="54"/>
      <c r="U113" s="54"/>
      <c r="V113" s="45" t="s">
        <v>531</v>
      </c>
      <c r="W113" s="63" t="s">
        <v>532</v>
      </c>
      <c r="X113" s="52"/>
      <c r="Y113" s="52"/>
      <c r="Z113" s="52"/>
      <c r="AA113" s="55" t="s">
        <v>129</v>
      </c>
      <c r="AB113" s="52"/>
      <c r="AC113" s="57"/>
      <c r="AD113" s="57"/>
      <c r="AE113" s="40"/>
      <c r="AF113" s="62"/>
      <c r="AG113" s="59"/>
      <c r="AH113" s="59"/>
    </row>
    <row r="114" spans="1:34" s="64" customFormat="1" ht="96">
      <c r="A114" s="43" t="str">
        <f>'READ ME FIRST'!$D$12</f>
        <v>PGE</v>
      </c>
      <c r="B114" s="44">
        <f>'READ ME FIRST'!$D$15</f>
        <v>44317</v>
      </c>
      <c r="C114" s="47" t="s">
        <v>144</v>
      </c>
      <c r="D114" s="46" t="str">
        <f>IF(Table2[[#This Row],[WMPInitiativeCategory]]="", "",INDEX('Initiative mapping-DO NOT EDIT'!$I$3:$I$13, MATCH(Table2[[#This Row],[WMPInitiativeCategory]],'Initiative mapping-DO NOT EDIT'!$H$3:$H$13,0)))</f>
        <v>7.3.2.</v>
      </c>
      <c r="E114" s="47" t="s">
        <v>173</v>
      </c>
      <c r="F114" s="47" t="s">
        <v>533</v>
      </c>
      <c r="G114" s="75" t="str">
        <f>IF(Table2[[#This Row],[WMPInitiativeActivity]]="","x",IF(Table2[[#This Row],[WMPInitiativeActivity]]="other", Table2[[#This Row],[ActivityNameifOther]], INDEX('Initiative mapping-DO NOT EDIT'!$C$3:$C$92,MATCH(Table2[[#This Row],[WMPInitiativeActivity]],'Initiative mapping-DO NOT EDIT'!$D$3:$D$92,0))))</f>
        <v>B.14 - Wildfire Safety Operations Center (WSOC) - Procedure Update</v>
      </c>
      <c r="H114" s="47" t="s">
        <v>533</v>
      </c>
      <c r="I114" s="49"/>
      <c r="J11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Forecasting_B.14 - Wildfire Safety Operations Center (WSOC) - Procedure Update__2021</v>
      </c>
      <c r="K114" s="51">
        <v>465</v>
      </c>
      <c r="L114" s="52"/>
      <c r="M114" s="53"/>
      <c r="N114" s="53"/>
      <c r="O114" s="54"/>
      <c r="P114" s="54"/>
      <c r="Q114" s="54"/>
      <c r="R114" s="53"/>
      <c r="S114" s="54"/>
      <c r="T114" s="54"/>
      <c r="U114" s="54"/>
      <c r="V114" s="45" t="s">
        <v>534</v>
      </c>
      <c r="W114" s="52" t="s">
        <v>535</v>
      </c>
      <c r="X114" s="52"/>
      <c r="Y114" s="52"/>
      <c r="Z114" s="52"/>
      <c r="AA114" s="55" t="s">
        <v>129</v>
      </c>
      <c r="AB114" s="52"/>
      <c r="AC114" s="57"/>
      <c r="AD114" s="57"/>
      <c r="AE114" s="40"/>
      <c r="AF114" s="62"/>
      <c r="AG114" s="59"/>
      <c r="AH114" s="59"/>
    </row>
    <row r="115" spans="1:34" s="64" customFormat="1" ht="48">
      <c r="A115" s="43" t="str">
        <f>'READ ME FIRST'!$D$12</f>
        <v>PGE</v>
      </c>
      <c r="B115" s="44">
        <f>'READ ME FIRST'!$D$15</f>
        <v>44317</v>
      </c>
      <c r="C115" s="47" t="s">
        <v>144</v>
      </c>
      <c r="D115" s="46" t="str">
        <f>IF(Table2[[#This Row],[WMPInitiativeCategory]]="", "",INDEX('Initiative mapping-DO NOT EDIT'!$I$3:$I$13, MATCH(Table2[[#This Row],[WMPInitiativeCategory]],'Initiative mapping-DO NOT EDIT'!$H$3:$H$13,0)))</f>
        <v>7.3.2.</v>
      </c>
      <c r="E115" s="47" t="s">
        <v>173</v>
      </c>
      <c r="F115" s="47" t="s">
        <v>536</v>
      </c>
      <c r="G115" s="50" t="str">
        <f>IF(Table2[[#This Row],[WMPInitiativeActivity]]="","x",IF(Table2[[#This Row],[WMPInitiativeActivity]]="other", Table2[[#This Row],[ActivityNameifOther]], INDEX('Initiative mapping-DO NOT EDIT'!$C$3:$C$92,MATCH(Table2[[#This Row],[WMPInitiativeActivity]],'Initiative mapping-DO NOT EDIT'!$D$3:$D$92,0))))</f>
        <v>B.15 - Wildfire Safety Operations Center (WSOC) - Expand Active Incidents Visibility</v>
      </c>
      <c r="H115" s="47" t="s">
        <v>536</v>
      </c>
      <c r="I115" s="49"/>
      <c r="J11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Forecasting_B.15 - Wildfire Safety Operations Center (WSOC) - Expand Active Incidents Visibility__2021</v>
      </c>
      <c r="K115" s="51">
        <v>465</v>
      </c>
      <c r="L115" s="52"/>
      <c r="M115" s="53"/>
      <c r="N115" s="53"/>
      <c r="O115" s="54"/>
      <c r="P115" s="54"/>
      <c r="Q115" s="54"/>
      <c r="R115" s="53"/>
      <c r="S115" s="54"/>
      <c r="T115" s="54"/>
      <c r="U115" s="54"/>
      <c r="V115" s="45" t="s">
        <v>537</v>
      </c>
      <c r="W115" s="52" t="s">
        <v>538</v>
      </c>
      <c r="X115" s="61"/>
      <c r="Y115" s="61"/>
      <c r="Z115" s="52"/>
      <c r="AA115" s="55" t="s">
        <v>129</v>
      </c>
      <c r="AB115" s="52"/>
      <c r="AC115" s="57"/>
      <c r="AD115" s="57"/>
      <c r="AE115" s="40"/>
      <c r="AF115" s="62"/>
      <c r="AG115" s="59"/>
      <c r="AH115" s="59"/>
    </row>
    <row r="116" spans="1:34" s="64" customFormat="1" ht="72">
      <c r="A116" s="43" t="str">
        <f>'READ ME FIRST'!$D$12</f>
        <v>PGE</v>
      </c>
      <c r="B116" s="44">
        <f>'READ ME FIRST'!$D$15</f>
        <v>44317</v>
      </c>
      <c r="C116" s="47" t="s">
        <v>184</v>
      </c>
      <c r="D116" s="46" t="str">
        <f>IF(Table2[[#This Row],[WMPInitiativeCategory]]="", "",INDEX('Initiative mapping-DO NOT EDIT'!$I$3:$I$13, MATCH(Table2[[#This Row],[WMPInitiativeCategory]],'Initiative mapping-DO NOT EDIT'!$H$3:$H$13,0)))</f>
        <v>7.3.3.</v>
      </c>
      <c r="E116" s="47" t="s">
        <v>196</v>
      </c>
      <c r="F116" s="47"/>
      <c r="G116" s="43">
        <f>IF(Table2[[#This Row],[WMPInitiativeActivity]]="","x",IF(Table2[[#This Row],[WMPInitiativeActivity]]="other", Table2[[#This Row],[ActivityNameifOther]], INDEX('Initiative mapping-DO NOT EDIT'!$C$3:$C$92,MATCH(Table2[[#This Row],[WMPInitiativeActivity]],'Initiative mapping-DO NOT EDIT'!$D$3:$D$92,0))))</f>
        <v>11</v>
      </c>
      <c r="H116" s="47" t="s">
        <v>539</v>
      </c>
      <c r="I116" s="49"/>
      <c r="J11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16" s="51">
        <v>507</v>
      </c>
      <c r="L116" s="52" t="s">
        <v>540</v>
      </c>
      <c r="M116" s="53">
        <v>8</v>
      </c>
      <c r="N116" s="53">
        <v>0</v>
      </c>
      <c r="O116" s="54"/>
      <c r="P116" s="54"/>
      <c r="Q116" s="54"/>
      <c r="R116" s="53">
        <v>0</v>
      </c>
      <c r="S116" s="54"/>
      <c r="T116" s="54"/>
      <c r="U116" s="54"/>
      <c r="V116" s="45" t="s">
        <v>541</v>
      </c>
      <c r="W116" s="52" t="s">
        <v>542</v>
      </c>
      <c r="X116" s="52"/>
      <c r="Y116" s="52"/>
      <c r="Z116" s="52"/>
      <c r="AA116" s="55" t="s">
        <v>129</v>
      </c>
      <c r="AB116" s="52"/>
      <c r="AC116" s="57"/>
      <c r="AD116" s="57"/>
      <c r="AE116" s="40"/>
      <c r="AF116" s="62"/>
      <c r="AG116" s="59"/>
      <c r="AH116" s="59"/>
    </row>
    <row r="117" spans="1:34" s="64" customFormat="1" ht="60">
      <c r="A117" s="43" t="str">
        <f>'READ ME FIRST'!$D$12</f>
        <v>PGE</v>
      </c>
      <c r="B117" s="44">
        <f>'READ ME FIRST'!$D$15</f>
        <v>44317</v>
      </c>
      <c r="C117" s="47" t="s">
        <v>184</v>
      </c>
      <c r="D117" s="46" t="str">
        <f>IF(Table2[[#This Row],[WMPInitiativeCategory]]="", "",INDEX('Initiative mapping-DO NOT EDIT'!$I$3:$I$13, MATCH(Table2[[#This Row],[WMPInitiativeCategory]],'Initiative mapping-DO NOT EDIT'!$H$3:$H$13,0)))</f>
        <v>7.3.3.</v>
      </c>
      <c r="E117" s="47" t="s">
        <v>196</v>
      </c>
      <c r="F117" s="47"/>
      <c r="G117" s="43">
        <f>IF(Table2[[#This Row],[WMPInitiativeActivity]]="","x",IF(Table2[[#This Row],[WMPInitiativeActivity]]="other", Table2[[#This Row],[ActivityNameifOther]], INDEX('Initiative mapping-DO NOT EDIT'!$C$3:$C$92,MATCH(Table2[[#This Row],[WMPInitiativeActivity]],'Initiative mapping-DO NOT EDIT'!$D$3:$D$92,0))))</f>
        <v>11</v>
      </c>
      <c r="H117" s="47" t="s">
        <v>543</v>
      </c>
      <c r="I117" s="49"/>
      <c r="J11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17" s="51">
        <v>523</v>
      </c>
      <c r="L117" s="52" t="s">
        <v>544</v>
      </c>
      <c r="M117" s="53">
        <v>18</v>
      </c>
      <c r="N117" s="53">
        <v>4</v>
      </c>
      <c r="O117" s="54"/>
      <c r="P117" s="54"/>
      <c r="Q117" s="54"/>
      <c r="R117" s="53">
        <v>8</v>
      </c>
      <c r="S117" s="54"/>
      <c r="T117" s="54"/>
      <c r="U117" s="54"/>
      <c r="V117" s="45" t="s">
        <v>545</v>
      </c>
      <c r="W117" s="52" t="s">
        <v>546</v>
      </c>
      <c r="X117" s="52"/>
      <c r="Y117" s="52"/>
      <c r="Z117" s="52"/>
      <c r="AA117" s="55" t="s">
        <v>129</v>
      </c>
      <c r="AB117" s="52"/>
      <c r="AC117" s="57"/>
      <c r="AD117" s="57"/>
      <c r="AE117" s="40"/>
      <c r="AF117" s="62"/>
      <c r="AG117" s="59"/>
      <c r="AH117" s="59"/>
    </row>
    <row r="118" spans="1:34" s="64" customFormat="1" ht="36">
      <c r="A118" s="43" t="str">
        <f>'READ ME FIRST'!$D$12</f>
        <v>PGE</v>
      </c>
      <c r="B118" s="44">
        <f>'READ ME FIRST'!$D$15</f>
        <v>44317</v>
      </c>
      <c r="C118" s="47" t="s">
        <v>137</v>
      </c>
      <c r="D118" s="46" t="str">
        <f>IF(Table2[[#This Row],[WMPInitiativeCategory]]="", "",INDEX('Initiative mapping-DO NOT EDIT'!$I$3:$I$13, MATCH(Table2[[#This Row],[WMPInitiativeCategory]],'Initiative mapping-DO NOT EDIT'!$H$3:$H$13,0)))</f>
        <v>7.3.10.</v>
      </c>
      <c r="E118" s="47" t="s">
        <v>547</v>
      </c>
      <c r="F118" s="47"/>
      <c r="G118" s="43">
        <f>IF(Table2[[#This Row],[WMPInitiativeActivity]]="","x",IF(Table2[[#This Row],[WMPInitiativeActivity]]="other", Table2[[#This Row],[ActivityNameifOther]], INDEX('Initiative mapping-DO NOT EDIT'!$C$3:$C$92,MATCH(Table2[[#This Row],[WMPInitiativeActivity]],'Initiative mapping-DO NOT EDIT'!$D$3:$D$92,0))))</f>
        <v>2</v>
      </c>
      <c r="H118" s="47" t="s">
        <v>547</v>
      </c>
      <c r="I118" s="49"/>
      <c r="J11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Engagement_Cooperation and best practice sharing with agencies outside CA __2021</v>
      </c>
      <c r="K118" s="51">
        <v>832</v>
      </c>
      <c r="L118" s="52"/>
      <c r="M118" s="53"/>
      <c r="N118" s="53"/>
      <c r="O118" s="54"/>
      <c r="P118" s="54"/>
      <c r="Q118" s="54"/>
      <c r="R118" s="53"/>
      <c r="S118" s="54"/>
      <c r="T118" s="54"/>
      <c r="U118" s="54"/>
      <c r="V118" s="45" t="s">
        <v>548</v>
      </c>
      <c r="W118" s="52" t="s">
        <v>549</v>
      </c>
      <c r="X118" s="61"/>
      <c r="Y118" s="61"/>
      <c r="Z118" s="52"/>
      <c r="AA118" s="55" t="s">
        <v>129</v>
      </c>
      <c r="AB118" s="52"/>
      <c r="AC118" s="57"/>
      <c r="AD118" s="57"/>
      <c r="AE118" s="40"/>
      <c r="AF118" s="62"/>
      <c r="AG118" s="59"/>
      <c r="AH118" s="59"/>
    </row>
    <row r="119" spans="1:34" s="64" customFormat="1" ht="84">
      <c r="A119" s="43" t="str">
        <f>'READ ME FIRST'!$D$12</f>
        <v>PGE</v>
      </c>
      <c r="B119" s="44">
        <f>'READ ME FIRST'!$D$15</f>
        <v>44317</v>
      </c>
      <c r="C119" s="47" t="s">
        <v>184</v>
      </c>
      <c r="D119" s="46" t="str">
        <f>IF(Table2[[#This Row],[WMPInitiativeCategory]]="", "",INDEX('Initiative mapping-DO NOT EDIT'!$I$3:$I$13, MATCH(Table2[[#This Row],[WMPInitiativeCategory]],'Initiative mapping-DO NOT EDIT'!$H$3:$H$13,0)))</f>
        <v>7.3.3.</v>
      </c>
      <c r="E119" s="47" t="s">
        <v>550</v>
      </c>
      <c r="F119" s="47"/>
      <c r="G119" s="43">
        <f>IF(Table2[[#This Row],[WMPInitiativeActivity]]="","x",IF(Table2[[#This Row],[WMPInitiativeActivity]]="other", Table2[[#This Row],[ActivityNameifOther]], INDEX('Initiative mapping-DO NOT EDIT'!$C$3:$C$92,MATCH(Table2[[#This Row],[WMPInitiativeActivity]],'Initiative mapping-DO NOT EDIT'!$D$3:$D$92,0))))</f>
        <v>17</v>
      </c>
      <c r="H119" s="47" t="s">
        <v>551</v>
      </c>
      <c r="I119" s="49"/>
      <c r="J11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19" s="51">
        <v>548</v>
      </c>
      <c r="L119" s="52" t="s">
        <v>552</v>
      </c>
      <c r="M119" s="53">
        <v>180</v>
      </c>
      <c r="N119" s="53">
        <v>20</v>
      </c>
      <c r="O119" s="54"/>
      <c r="P119" s="54"/>
      <c r="Q119" s="54"/>
      <c r="R119" s="53">
        <v>25.5</v>
      </c>
      <c r="S119" s="54"/>
      <c r="T119" s="54"/>
      <c r="U119" s="54"/>
      <c r="V119" s="45" t="s">
        <v>553</v>
      </c>
      <c r="W119" s="52" t="s">
        <v>554</v>
      </c>
      <c r="X119" s="52"/>
      <c r="Y119" s="52"/>
      <c r="Z119" s="52"/>
      <c r="AA119" s="55" t="s">
        <v>129</v>
      </c>
      <c r="AB119" s="52"/>
      <c r="AC119" s="57"/>
      <c r="AD119" s="57"/>
      <c r="AE119" s="40"/>
      <c r="AF119" s="62"/>
      <c r="AG119" s="59"/>
      <c r="AH119" s="59"/>
    </row>
    <row r="120" spans="1:34" s="64" customFormat="1" ht="48">
      <c r="A120" s="43" t="str">
        <f>'READ ME FIRST'!$D$12</f>
        <v>PGE</v>
      </c>
      <c r="B120" s="44">
        <f>'READ ME FIRST'!$D$15</f>
        <v>44317</v>
      </c>
      <c r="C120" s="47" t="s">
        <v>184</v>
      </c>
      <c r="D120" s="46" t="str">
        <f>IF(Table2[[#This Row],[WMPInitiativeCategory]]="", "",INDEX('Initiative mapping-DO NOT EDIT'!$I$3:$I$13, MATCH(Table2[[#This Row],[WMPInitiativeCategory]],'Initiative mapping-DO NOT EDIT'!$H$3:$H$13,0)))</f>
        <v>7.3.3.</v>
      </c>
      <c r="E120" s="47" t="s">
        <v>550</v>
      </c>
      <c r="F120" s="47"/>
      <c r="G120" s="43">
        <f>IF(Table2[[#This Row],[WMPInitiativeActivity]]="","x",IF(Table2[[#This Row],[WMPInitiativeActivity]]="other", Table2[[#This Row],[ActivityNameifOther]], INDEX('Initiative mapping-DO NOT EDIT'!$C$3:$C$92,MATCH(Table2[[#This Row],[WMPInitiativeActivity]],'Initiative mapping-DO NOT EDIT'!$D$3:$D$92,0))))</f>
        <v>17</v>
      </c>
      <c r="H120" s="47" t="s">
        <v>555</v>
      </c>
      <c r="I120" s="49"/>
      <c r="J12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20" s="51">
        <v>564</v>
      </c>
      <c r="L120" s="52" t="s">
        <v>556</v>
      </c>
      <c r="M120" s="53">
        <v>92</v>
      </c>
      <c r="N120" s="53">
        <v>40.5</v>
      </c>
      <c r="O120" s="54"/>
      <c r="P120" s="54"/>
      <c r="Q120" s="54"/>
      <c r="R120" s="53">
        <v>57</v>
      </c>
      <c r="S120" s="54"/>
      <c r="T120" s="54"/>
      <c r="U120" s="54"/>
      <c r="V120" s="45" t="s">
        <v>557</v>
      </c>
      <c r="W120" s="52" t="s">
        <v>558</v>
      </c>
      <c r="X120" s="52"/>
      <c r="Y120" s="52"/>
      <c r="Z120" s="52"/>
      <c r="AA120" s="55" t="s">
        <v>129</v>
      </c>
      <c r="AB120" s="52"/>
      <c r="AC120" s="57"/>
      <c r="AD120" s="57"/>
      <c r="AE120" s="40"/>
      <c r="AF120" s="62"/>
      <c r="AG120" s="59"/>
      <c r="AH120" s="59"/>
    </row>
    <row r="121" spans="1:34" s="64" customFormat="1" ht="48">
      <c r="A121" s="43" t="str">
        <f>'READ ME FIRST'!$D$12</f>
        <v>PGE</v>
      </c>
      <c r="B121" s="44">
        <f>'READ ME FIRST'!$D$15</f>
        <v>44317</v>
      </c>
      <c r="C121" s="47" t="s">
        <v>184</v>
      </c>
      <c r="D121" s="46" t="str">
        <f>IF(Table2[[#This Row],[WMPInitiativeCategory]]="", "",INDEX('Initiative mapping-DO NOT EDIT'!$I$3:$I$13, MATCH(Table2[[#This Row],[WMPInitiativeCategory]],'Initiative mapping-DO NOT EDIT'!$H$3:$H$13,0)))</f>
        <v>7.3.3.</v>
      </c>
      <c r="E121" s="47" t="s">
        <v>550</v>
      </c>
      <c r="F121" s="47"/>
      <c r="G121" s="43">
        <f>IF(Table2[[#This Row],[WMPInitiativeActivity]]="","x",IF(Table2[[#This Row],[WMPInitiativeActivity]]="other", Table2[[#This Row],[ActivityNameifOther]], INDEX('Initiative mapping-DO NOT EDIT'!$C$3:$C$92,MATCH(Table2[[#This Row],[WMPInitiativeActivity]],'Initiative mapping-DO NOT EDIT'!$D$3:$D$92,0))))</f>
        <v>17</v>
      </c>
      <c r="H121" s="47" t="s">
        <v>559</v>
      </c>
      <c r="I121" s="49"/>
      <c r="J12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21" s="51">
        <v>569</v>
      </c>
      <c r="L121" s="52" t="s">
        <v>560</v>
      </c>
      <c r="M121" s="53">
        <v>15000</v>
      </c>
      <c r="N121" s="53">
        <v>118</v>
      </c>
      <c r="O121" s="54"/>
      <c r="P121" s="54"/>
      <c r="Q121" s="54"/>
      <c r="R121" s="53">
        <v>644</v>
      </c>
      <c r="S121" s="54"/>
      <c r="T121" s="54"/>
      <c r="U121" s="83"/>
      <c r="V121" s="45" t="s">
        <v>561</v>
      </c>
      <c r="W121" s="52" t="s">
        <v>562</v>
      </c>
      <c r="X121" s="52"/>
      <c r="Y121" s="52"/>
      <c r="Z121" s="52"/>
      <c r="AA121" s="55" t="s">
        <v>129</v>
      </c>
      <c r="AB121" s="52"/>
      <c r="AC121" s="57"/>
      <c r="AD121" s="57"/>
      <c r="AE121" s="40"/>
      <c r="AF121" s="62"/>
      <c r="AG121" s="59"/>
      <c r="AH121" s="59"/>
    </row>
    <row r="122" spans="1:34" s="64" customFormat="1" ht="48">
      <c r="A122" s="43" t="str">
        <f>'READ ME FIRST'!$D$12</f>
        <v>PGE</v>
      </c>
      <c r="B122" s="44">
        <f>'READ ME FIRST'!$D$15</f>
        <v>44317</v>
      </c>
      <c r="C122" s="47" t="s">
        <v>184</v>
      </c>
      <c r="D122" s="46" t="str">
        <f>IF(Table2[[#This Row],[WMPInitiativeCategory]]="", "",INDEX('Initiative mapping-DO NOT EDIT'!$I$3:$I$13, MATCH(Table2[[#This Row],[WMPInitiativeCategory]],'Initiative mapping-DO NOT EDIT'!$H$3:$H$13,0)))</f>
        <v>7.3.3.</v>
      </c>
      <c r="E122" s="47" t="s">
        <v>550</v>
      </c>
      <c r="F122" s="47"/>
      <c r="G122" s="43">
        <f>IF(Table2[[#This Row],[WMPInitiativeActivity]]="","x",IF(Table2[[#This Row],[WMPInitiativeActivity]]="other", Table2[[#This Row],[ActivityNameifOther]], INDEX('Initiative mapping-DO NOT EDIT'!$C$3:$C$92,MATCH(Table2[[#This Row],[WMPInitiativeActivity]],'Initiative mapping-DO NOT EDIT'!$D$3:$D$92,0))))</f>
        <v>17</v>
      </c>
      <c r="H122" s="47" t="s">
        <v>563</v>
      </c>
      <c r="I122" s="49"/>
      <c r="J12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22" s="51">
        <v>571</v>
      </c>
      <c r="L122" s="52"/>
      <c r="M122" s="53"/>
      <c r="N122" s="53"/>
      <c r="O122" s="54"/>
      <c r="P122" s="54"/>
      <c r="Q122" s="54"/>
      <c r="R122" s="53"/>
      <c r="S122" s="54"/>
      <c r="T122" s="54"/>
      <c r="U122" s="54"/>
      <c r="V122" s="45" t="s">
        <v>564</v>
      </c>
      <c r="W122" s="52" t="s">
        <v>565</v>
      </c>
      <c r="X122" s="52"/>
      <c r="Y122" s="52"/>
      <c r="Z122" s="52"/>
      <c r="AA122" s="55" t="s">
        <v>129</v>
      </c>
      <c r="AB122" s="52"/>
      <c r="AC122" s="57"/>
      <c r="AD122" s="57"/>
      <c r="AE122" s="40"/>
      <c r="AF122" s="62"/>
      <c r="AG122" s="59"/>
      <c r="AH122" s="59"/>
    </row>
    <row r="123" spans="1:34" s="64" customFormat="1" ht="132">
      <c r="A123" s="43" t="str">
        <f>'READ ME FIRST'!$D$12</f>
        <v>PGE</v>
      </c>
      <c r="B123" s="44">
        <f>'READ ME FIRST'!$D$15</f>
        <v>44317</v>
      </c>
      <c r="C123" s="47" t="s">
        <v>184</v>
      </c>
      <c r="D123" s="46" t="str">
        <f>IF(Table2[[#This Row],[WMPInitiativeCategory]]="", "",INDEX('Initiative mapping-DO NOT EDIT'!$I$3:$I$13, MATCH(Table2[[#This Row],[WMPInitiativeCategory]],'Initiative mapping-DO NOT EDIT'!$H$3:$H$13,0)))</f>
        <v>7.3.3.</v>
      </c>
      <c r="E123" s="47" t="s">
        <v>196</v>
      </c>
      <c r="F123" s="47"/>
      <c r="G123" s="43">
        <f>IF(Table2[[#This Row],[WMPInitiativeActivity]]="","x",IF(Table2[[#This Row],[WMPInitiativeActivity]]="other", Table2[[#This Row],[ActivityNameifOther]], INDEX('Initiative mapping-DO NOT EDIT'!$C$3:$C$92,MATCH(Table2[[#This Row],[WMPInitiativeActivity]],'Initiative mapping-DO NOT EDIT'!$D$3:$D$92,0))))</f>
        <v>11</v>
      </c>
      <c r="H123" s="47" t="s">
        <v>566</v>
      </c>
      <c r="I123" s="49"/>
      <c r="J12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23" s="51">
        <v>504</v>
      </c>
      <c r="L123" s="52"/>
      <c r="M123" s="53"/>
      <c r="N123" s="53"/>
      <c r="O123" s="54"/>
      <c r="P123" s="54"/>
      <c r="Q123" s="54"/>
      <c r="R123" s="53"/>
      <c r="S123" s="54"/>
      <c r="T123" s="54"/>
      <c r="U123" s="54"/>
      <c r="V123" s="45" t="s">
        <v>567</v>
      </c>
      <c r="W123" s="52" t="s">
        <v>568</v>
      </c>
      <c r="X123" s="52"/>
      <c r="Y123" s="52"/>
      <c r="Z123" s="52"/>
      <c r="AA123" s="55" t="s">
        <v>129</v>
      </c>
      <c r="AB123" s="52"/>
      <c r="AC123" s="57"/>
      <c r="AD123" s="57"/>
      <c r="AE123" s="40"/>
      <c r="AF123" s="62"/>
      <c r="AG123" s="59"/>
      <c r="AH123" s="59"/>
    </row>
    <row r="124" spans="1:34" s="64" customFormat="1" ht="48">
      <c r="A124" s="43" t="str">
        <f>'READ ME FIRST'!$D$12</f>
        <v>PGE</v>
      </c>
      <c r="B124" s="44">
        <f>'READ ME FIRST'!$D$15</f>
        <v>44317</v>
      </c>
      <c r="C124" s="47" t="s">
        <v>184</v>
      </c>
      <c r="D124" s="46" t="str">
        <f>IF(Table2[[#This Row],[WMPInitiativeCategory]]="", "",INDEX('Initiative mapping-DO NOT EDIT'!$I$3:$I$13, MATCH(Table2[[#This Row],[WMPInitiativeCategory]],'Initiative mapping-DO NOT EDIT'!$H$3:$H$13,0)))</f>
        <v>7.3.3.</v>
      </c>
      <c r="E124" s="47" t="s">
        <v>550</v>
      </c>
      <c r="F124" s="47"/>
      <c r="G124" s="43">
        <f>IF(Table2[[#This Row],[WMPInitiativeActivity]]="","x",IF(Table2[[#This Row],[WMPInitiativeActivity]]="other", Table2[[#This Row],[ActivityNameifOther]], INDEX('Initiative mapping-DO NOT EDIT'!$C$3:$C$92,MATCH(Table2[[#This Row],[WMPInitiativeActivity]],'Initiative mapping-DO NOT EDIT'!$D$3:$D$92,0))))</f>
        <v>17</v>
      </c>
      <c r="H124" s="47" t="s">
        <v>569</v>
      </c>
      <c r="I124" s="49"/>
      <c r="J12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24" s="51">
        <v>578</v>
      </c>
      <c r="L124" s="52" t="s">
        <v>570</v>
      </c>
      <c r="M124" s="53">
        <v>23</v>
      </c>
      <c r="N124" s="53">
        <v>3</v>
      </c>
      <c r="O124" s="54"/>
      <c r="P124" s="54"/>
      <c r="Q124" s="54"/>
      <c r="R124" s="53">
        <v>7.8</v>
      </c>
      <c r="S124" s="54"/>
      <c r="T124" s="54"/>
      <c r="U124" s="54"/>
      <c r="V124" s="45" t="s">
        <v>571</v>
      </c>
      <c r="W124" s="52" t="s">
        <v>572</v>
      </c>
      <c r="X124" s="52"/>
      <c r="Y124" s="52"/>
      <c r="Z124" s="52"/>
      <c r="AA124" s="55" t="s">
        <v>129</v>
      </c>
      <c r="AB124" s="52"/>
      <c r="AC124" s="57"/>
      <c r="AD124" s="57"/>
      <c r="AE124" s="40"/>
      <c r="AF124" s="62"/>
      <c r="AG124" s="59"/>
      <c r="AH124" s="59"/>
    </row>
    <row r="125" spans="1:34" s="64" customFormat="1" ht="72">
      <c r="A125" s="43" t="str">
        <f>'READ ME FIRST'!$D$12</f>
        <v>PGE</v>
      </c>
      <c r="B125" s="44">
        <f>'READ ME FIRST'!$D$15</f>
        <v>44317</v>
      </c>
      <c r="C125" s="47" t="s">
        <v>184</v>
      </c>
      <c r="D125" s="46" t="str">
        <f>IF(Table2[[#This Row],[WMPInitiativeCategory]]="", "",INDEX('Initiative mapping-DO NOT EDIT'!$I$3:$I$13, MATCH(Table2[[#This Row],[WMPInitiativeCategory]],'Initiative mapping-DO NOT EDIT'!$H$3:$H$13,0)))</f>
        <v>7.3.3.</v>
      </c>
      <c r="E125" s="47" t="s">
        <v>573</v>
      </c>
      <c r="F125" s="47"/>
      <c r="G125" s="43">
        <f>IF(Table2[[#This Row],[WMPInitiativeActivity]]="","x",IF(Table2[[#This Row],[WMPInitiativeActivity]]="other", Table2[[#This Row],[ActivityNameifOther]], INDEX('Initiative mapping-DO NOT EDIT'!$C$3:$C$92,MATCH(Table2[[#This Row],[WMPInitiativeActivity]],'Initiative mapping-DO NOT EDIT'!$D$3:$D$92,0))))</f>
        <v>7</v>
      </c>
      <c r="H125" s="47" t="s">
        <v>574</v>
      </c>
      <c r="I125" s="49"/>
      <c r="J12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Hardening_Expulsion fuse replacement  __2021</v>
      </c>
      <c r="K125" s="51">
        <v>486</v>
      </c>
      <c r="L125" s="52" t="s">
        <v>575</v>
      </c>
      <c r="M125" s="53">
        <v>1200</v>
      </c>
      <c r="N125" s="53">
        <v>0</v>
      </c>
      <c r="O125" s="54"/>
      <c r="P125" s="54"/>
      <c r="Q125" s="54"/>
      <c r="R125" s="53">
        <v>0</v>
      </c>
      <c r="S125" s="54"/>
      <c r="T125" s="54"/>
      <c r="U125" s="54"/>
      <c r="V125" s="45" t="s">
        <v>576</v>
      </c>
      <c r="W125" s="52" t="s">
        <v>577</v>
      </c>
      <c r="X125" s="52"/>
      <c r="Y125" s="52"/>
      <c r="Z125" s="52"/>
      <c r="AA125" s="55" t="s">
        <v>129</v>
      </c>
      <c r="AB125" s="52"/>
      <c r="AC125" s="57"/>
      <c r="AD125" s="57"/>
      <c r="AE125" s="40"/>
      <c r="AF125" s="62"/>
      <c r="AG125" s="59"/>
      <c r="AH125" s="59"/>
    </row>
    <row r="126" spans="1:34" s="64" customFormat="1" ht="72">
      <c r="A126" s="43" t="str">
        <f>'READ ME FIRST'!$D$12</f>
        <v>PGE</v>
      </c>
      <c r="B126" s="44">
        <f>'READ ME FIRST'!$D$15</f>
        <v>44317</v>
      </c>
      <c r="C126" s="47" t="s">
        <v>184</v>
      </c>
      <c r="D126" s="46" t="str">
        <f>IF(Table2[[#This Row],[WMPInitiativeCategory]]="", "",INDEX('Initiative mapping-DO NOT EDIT'!$I$3:$I$13, MATCH(Table2[[#This Row],[WMPInitiativeCategory]],'Initiative mapping-DO NOT EDIT'!$H$3:$H$13,0)))</f>
        <v>7.3.3.</v>
      </c>
      <c r="E126" s="47" t="s">
        <v>578</v>
      </c>
      <c r="F126" s="47"/>
      <c r="G126" s="43">
        <f>IF(Table2[[#This Row],[WMPInitiativeActivity]]="","x",IF(Table2[[#This Row],[WMPInitiativeActivity]]="other", Table2[[#This Row],[ActivityNameifOther]], INDEX('Initiative mapping-DO NOT EDIT'!$C$3:$C$92,MATCH(Table2[[#This Row],[WMPInitiativeActivity]],'Initiative mapping-DO NOT EDIT'!$D$3:$D$92,0))))</f>
        <v>8</v>
      </c>
      <c r="H126" s="47" t="s">
        <v>579</v>
      </c>
      <c r="I126" s="67" t="s">
        <v>186</v>
      </c>
      <c r="J12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_GhLogID_2021</v>
      </c>
      <c r="K126" s="51">
        <v>490</v>
      </c>
      <c r="L126" s="52" t="s">
        <v>580</v>
      </c>
      <c r="M126" s="53">
        <v>250</v>
      </c>
      <c r="N126" s="53">
        <v>30</v>
      </c>
      <c r="O126" s="54"/>
      <c r="P126" s="54"/>
      <c r="Q126" s="54"/>
      <c r="R126" s="53">
        <v>12</v>
      </c>
      <c r="S126" s="54"/>
      <c r="T126" s="54"/>
      <c r="U126" s="54"/>
      <c r="V126" s="45" t="s">
        <v>581</v>
      </c>
      <c r="W126" s="52" t="s">
        <v>582</v>
      </c>
      <c r="X126" s="52"/>
      <c r="Y126" s="52"/>
      <c r="Z126" s="52"/>
      <c r="AA126" s="55" t="s">
        <v>161</v>
      </c>
      <c r="AB126" s="52" t="s">
        <v>583</v>
      </c>
      <c r="AC126" s="57"/>
      <c r="AD126" s="57"/>
      <c r="AE126" s="40"/>
      <c r="AF126" s="62"/>
      <c r="AG126" s="59"/>
      <c r="AH126" s="59"/>
    </row>
    <row r="127" spans="1:34" s="64" customFormat="1" ht="48">
      <c r="A127" s="43" t="str">
        <f>'READ ME FIRST'!$D$12</f>
        <v>PGE</v>
      </c>
      <c r="B127" s="44">
        <f>'READ ME FIRST'!$D$15</f>
        <v>44317</v>
      </c>
      <c r="C127" s="47" t="s">
        <v>184</v>
      </c>
      <c r="D127" s="46" t="str">
        <f>IF(Table2[[#This Row],[WMPInitiativeCategory]]="", "",INDEX('Initiative mapping-DO NOT EDIT'!$I$3:$I$13, MATCH(Table2[[#This Row],[WMPInitiativeCategory]],'Initiative mapping-DO NOT EDIT'!$H$3:$H$13,0)))</f>
        <v>7.3.3.</v>
      </c>
      <c r="E127" s="47" t="s">
        <v>578</v>
      </c>
      <c r="F127" s="47"/>
      <c r="G127" s="43">
        <f>IF(Table2[[#This Row],[WMPInitiativeActivity]]="","x",IF(Table2[[#This Row],[WMPInitiativeActivity]]="other", Table2[[#This Row],[ActivityNameifOther]], INDEX('Initiative mapping-DO NOT EDIT'!$C$3:$C$92,MATCH(Table2[[#This Row],[WMPInitiativeActivity]],'Initiative mapping-DO NOT EDIT'!$D$3:$D$92,0))))</f>
        <v>8</v>
      </c>
      <c r="H127" s="47" t="s">
        <v>584</v>
      </c>
      <c r="I127" s="49"/>
      <c r="J12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127" s="51">
        <v>492</v>
      </c>
      <c r="L127" s="52" t="s">
        <v>585</v>
      </c>
      <c r="M127" s="53">
        <v>29</v>
      </c>
      <c r="N127" s="53">
        <v>10</v>
      </c>
      <c r="O127" s="54"/>
      <c r="P127" s="54"/>
      <c r="Q127" s="54"/>
      <c r="R127" s="53">
        <v>10</v>
      </c>
      <c r="S127" s="54"/>
      <c r="T127" s="54"/>
      <c r="U127" s="54"/>
      <c r="V127" s="45" t="s">
        <v>586</v>
      </c>
      <c r="W127" s="52" t="s">
        <v>587</v>
      </c>
      <c r="X127" s="52"/>
      <c r="Y127" s="52"/>
      <c r="Z127" s="84"/>
      <c r="AA127" s="55" t="s">
        <v>129</v>
      </c>
      <c r="AB127" s="52"/>
      <c r="AC127" s="57"/>
      <c r="AD127" s="57"/>
      <c r="AE127" s="40"/>
      <c r="AF127" s="62"/>
      <c r="AG127" s="59"/>
      <c r="AH127" s="59"/>
    </row>
    <row r="128" spans="1:34" s="64" customFormat="1" ht="108">
      <c r="A128" s="43" t="str">
        <f>'READ ME FIRST'!$D$12</f>
        <v>PGE</v>
      </c>
      <c r="B128" s="44">
        <f>'READ ME FIRST'!$D$15</f>
        <v>44317</v>
      </c>
      <c r="C128" s="47" t="s">
        <v>184</v>
      </c>
      <c r="D128" s="46" t="str">
        <f>IF(Table2[[#This Row],[WMPInitiativeCategory]]="", "",INDEX('Initiative mapping-DO NOT EDIT'!$I$3:$I$13, MATCH(Table2[[#This Row],[WMPInitiativeCategory]],'Initiative mapping-DO NOT EDIT'!$H$3:$H$13,0)))</f>
        <v>7.3.3.</v>
      </c>
      <c r="E128" s="47" t="s">
        <v>578</v>
      </c>
      <c r="F128" s="47"/>
      <c r="G128" s="43">
        <f>IF(Table2[[#This Row],[WMPInitiativeActivity]]="","x",IF(Table2[[#This Row],[WMPInitiativeActivity]]="other", Table2[[#This Row],[ActivityNameifOther]], INDEX('Initiative mapping-DO NOT EDIT'!$C$3:$C$92,MATCH(Table2[[#This Row],[WMPInitiativeActivity]],'Initiative mapping-DO NOT EDIT'!$D$3:$D$92,0))))</f>
        <v>8</v>
      </c>
      <c r="H128" s="47" t="s">
        <v>588</v>
      </c>
      <c r="I128" s="49"/>
      <c r="J12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128" s="51">
        <v>494</v>
      </c>
      <c r="L128" s="52"/>
      <c r="M128" s="53"/>
      <c r="N128" s="53"/>
      <c r="O128" s="54"/>
      <c r="P128" s="54"/>
      <c r="Q128" s="54"/>
      <c r="R128" s="53"/>
      <c r="S128" s="54"/>
      <c r="T128" s="54"/>
      <c r="U128" s="54"/>
      <c r="V128" s="45" t="s">
        <v>589</v>
      </c>
      <c r="W128" s="52" t="s">
        <v>590</v>
      </c>
      <c r="X128" s="52"/>
      <c r="Y128" s="52"/>
      <c r="Z128" s="84"/>
      <c r="AA128" s="55" t="s">
        <v>129</v>
      </c>
      <c r="AB128" s="52"/>
      <c r="AC128" s="57"/>
      <c r="AD128" s="57"/>
      <c r="AE128" s="40"/>
      <c r="AF128" s="62"/>
      <c r="AG128" s="59"/>
      <c r="AH128" s="59"/>
    </row>
    <row r="129" spans="1:34" s="64" customFormat="1" ht="132">
      <c r="A129" s="43" t="str">
        <f>'READ ME FIRST'!$D$12</f>
        <v>PGE</v>
      </c>
      <c r="B129" s="44">
        <f>'READ ME FIRST'!$D$15</f>
        <v>44317</v>
      </c>
      <c r="C129" s="47" t="s">
        <v>184</v>
      </c>
      <c r="D129" s="46" t="str">
        <f>IF(Table2[[#This Row],[WMPInitiativeCategory]]="", "",INDEX('Initiative mapping-DO NOT EDIT'!$I$3:$I$13, MATCH(Table2[[#This Row],[WMPInitiativeCategory]],'Initiative mapping-DO NOT EDIT'!$H$3:$H$13,0)))</f>
        <v>7.3.3.</v>
      </c>
      <c r="E129" s="47" t="s">
        <v>591</v>
      </c>
      <c r="F129" s="47"/>
      <c r="G129" s="43">
        <f>IF(Table2[[#This Row],[WMPInitiativeActivity]]="","x",IF(Table2[[#This Row],[WMPInitiativeActivity]]="other", Table2[[#This Row],[ActivityNameifOther]], INDEX('Initiative mapping-DO NOT EDIT'!$C$3:$C$92,MATCH(Table2[[#This Row],[WMPInitiativeActivity]],'Initiative mapping-DO NOT EDIT'!$D$3:$D$92,0))))</f>
        <v>9</v>
      </c>
      <c r="H129" s="47" t="s">
        <v>592</v>
      </c>
      <c r="I129" s="49"/>
      <c r="J12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Hardening_Installation of system automation equipment __2021</v>
      </c>
      <c r="K129" s="51">
        <v>497</v>
      </c>
      <c r="L129" s="52" t="s">
        <v>593</v>
      </c>
      <c r="M129" s="53">
        <v>80</v>
      </c>
      <c r="N129" s="53">
        <v>38</v>
      </c>
      <c r="O129" s="54"/>
      <c r="P129" s="54"/>
      <c r="Q129" s="54"/>
      <c r="R129" s="53">
        <v>2</v>
      </c>
      <c r="S129" s="54"/>
      <c r="T129" s="54"/>
      <c r="U129" s="54"/>
      <c r="V129" s="45" t="s">
        <v>594</v>
      </c>
      <c r="W129" s="52" t="s">
        <v>595</v>
      </c>
      <c r="X129" s="52"/>
      <c r="Y129" s="52"/>
      <c r="Z129" s="52"/>
      <c r="AA129" s="55" t="s">
        <v>161</v>
      </c>
      <c r="AB129" s="52" t="s">
        <v>596</v>
      </c>
      <c r="AC129" s="57"/>
      <c r="AD129" s="57"/>
      <c r="AE129" s="40"/>
      <c r="AF129" s="62"/>
      <c r="AG129" s="59"/>
      <c r="AH129" s="59"/>
    </row>
    <row r="130" spans="1:34" s="64" customFormat="1" ht="36">
      <c r="A130" s="43" t="str">
        <f>'READ ME FIRST'!$D$12</f>
        <v>PGE</v>
      </c>
      <c r="B130" s="44">
        <f>'READ ME FIRST'!$D$15</f>
        <v>44317</v>
      </c>
      <c r="C130" s="47" t="s">
        <v>184</v>
      </c>
      <c r="D130" s="46" t="str">
        <f>IF(Table2[[#This Row],[WMPInitiativeCategory]]="", "",INDEX('Initiative mapping-DO NOT EDIT'!$I$3:$I$13, MATCH(Table2[[#This Row],[WMPInitiativeCategory]],'Initiative mapping-DO NOT EDIT'!$H$3:$H$13,0)))</f>
        <v>7.3.3.</v>
      </c>
      <c r="E130" s="47" t="s">
        <v>591</v>
      </c>
      <c r="F130" s="47"/>
      <c r="G130" s="43">
        <f>IF(Table2[[#This Row],[WMPInitiativeActivity]]="","x",IF(Table2[[#This Row],[WMPInitiativeActivity]]="other", Table2[[#This Row],[ActivityNameifOther]], INDEX('Initiative mapping-DO NOT EDIT'!$C$3:$C$92,MATCH(Table2[[#This Row],[WMPInitiativeActivity]],'Initiative mapping-DO NOT EDIT'!$D$3:$D$92,0))))</f>
        <v>9</v>
      </c>
      <c r="H130" s="47" t="s">
        <v>597</v>
      </c>
      <c r="I130" s="49"/>
      <c r="J13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Hardening_Installation of system automation equipment __2021</v>
      </c>
      <c r="K130" s="51">
        <v>499</v>
      </c>
      <c r="L130" s="52" t="s">
        <v>598</v>
      </c>
      <c r="M130" s="53">
        <v>70</v>
      </c>
      <c r="N130" s="53">
        <v>0</v>
      </c>
      <c r="O130" s="54"/>
      <c r="P130" s="54"/>
      <c r="Q130" s="54"/>
      <c r="R130" s="53">
        <v>0</v>
      </c>
      <c r="S130" s="54"/>
      <c r="T130" s="54"/>
      <c r="U130" s="54"/>
      <c r="V130" s="45" t="s">
        <v>599</v>
      </c>
      <c r="W130" s="52" t="s">
        <v>600</v>
      </c>
      <c r="X130" s="52"/>
      <c r="Y130" s="52"/>
      <c r="Z130" s="52"/>
      <c r="AA130" s="55" t="s">
        <v>129</v>
      </c>
      <c r="AB130" s="52"/>
      <c r="AC130" s="57"/>
      <c r="AD130" s="57"/>
      <c r="AE130" s="40"/>
      <c r="AF130" s="62"/>
      <c r="AG130" s="59"/>
      <c r="AH130" s="59"/>
    </row>
    <row r="131" spans="1:34" s="64" customFormat="1" ht="144">
      <c r="A131" s="43" t="str">
        <f>'READ ME FIRST'!$D$12</f>
        <v>PGE</v>
      </c>
      <c r="B131" s="44">
        <f>'READ ME FIRST'!$D$15</f>
        <v>44317</v>
      </c>
      <c r="C131" s="47" t="s">
        <v>257</v>
      </c>
      <c r="D131" s="46" t="str">
        <f>IF(Table2[[#This Row],[WMPInitiativeCategory]]="", "",INDEX('Initiative mapping-DO NOT EDIT'!$I$3:$I$13, MATCH(Table2[[#This Row],[WMPInitiativeCategory]],'Initiative mapping-DO NOT EDIT'!$H$3:$H$13,0)))</f>
        <v>7.3.4.</v>
      </c>
      <c r="E131" s="47" t="s">
        <v>601</v>
      </c>
      <c r="F131" s="47"/>
      <c r="G131" s="43">
        <f>IF(Table2[[#This Row],[WMPInitiativeActivity]]="","x",IF(Table2[[#This Row],[WMPInitiativeActivity]]="other", Table2[[#This Row],[ActivityNameifOther]], INDEX('Initiative mapping-DO NOT EDIT'!$C$3:$C$92,MATCH(Table2[[#This Row],[WMPInitiativeActivity]],'Initiative mapping-DO NOT EDIT'!$D$3:$D$92,0))))</f>
        <v>1</v>
      </c>
      <c r="H131" s="47" t="s">
        <v>602</v>
      </c>
      <c r="I131" s="67" t="s">
        <v>266</v>
      </c>
      <c r="J13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distribution electric lines and equipment  _AiLogID_2021</v>
      </c>
      <c r="K131" s="51">
        <v>585</v>
      </c>
      <c r="L131" s="52" t="s">
        <v>603</v>
      </c>
      <c r="M131" s="53">
        <v>394936</v>
      </c>
      <c r="N131" s="53">
        <v>49266</v>
      </c>
      <c r="O131" s="54"/>
      <c r="P131" s="54"/>
      <c r="Q131" s="54"/>
      <c r="R131" s="53">
        <v>21351</v>
      </c>
      <c r="S131" s="54"/>
      <c r="T131" s="54"/>
      <c r="U131" s="54"/>
      <c r="V131" s="45" t="s">
        <v>604</v>
      </c>
      <c r="W131" s="52" t="s">
        <v>605</v>
      </c>
      <c r="X131" s="52"/>
      <c r="Y131" s="52"/>
      <c r="Z131" s="52"/>
      <c r="AA131" s="55" t="s">
        <v>161</v>
      </c>
      <c r="AB131" s="52" t="s">
        <v>606</v>
      </c>
      <c r="AC131" s="57"/>
      <c r="AD131" s="57"/>
      <c r="AE131" s="40"/>
      <c r="AF131" s="62"/>
      <c r="AG131" s="59"/>
      <c r="AH131" s="59"/>
    </row>
    <row r="132" spans="1:34" s="64" customFormat="1" ht="192">
      <c r="A132" s="43" t="str">
        <f>'READ ME FIRST'!$D$12</f>
        <v>PGE</v>
      </c>
      <c r="B132" s="44">
        <f>'READ ME FIRST'!$D$15</f>
        <v>44317</v>
      </c>
      <c r="C132" s="47" t="s">
        <v>257</v>
      </c>
      <c r="D132" s="46" t="str">
        <f>IF(Table2[[#This Row],[WMPInitiativeCategory]]="", "",INDEX('Initiative mapping-DO NOT EDIT'!$I$3:$I$13, MATCH(Table2[[#This Row],[WMPInitiativeCategory]],'Initiative mapping-DO NOT EDIT'!$H$3:$H$13,0)))</f>
        <v>7.3.4.</v>
      </c>
      <c r="E132" s="47" t="s">
        <v>607</v>
      </c>
      <c r="F132" s="47"/>
      <c r="G132" s="43">
        <f>IF(Table2[[#This Row],[WMPInitiativeActivity]]="","x",IF(Table2[[#This Row],[WMPInitiativeActivity]]="other", Table2[[#This Row],[ActivityNameifOther]], INDEX('Initiative mapping-DO NOT EDIT'!$C$3:$C$92,MATCH(Table2[[#This Row],[WMPInitiativeActivity]],'Initiative mapping-DO NOT EDIT'!$D$3:$D$92,0))))</f>
        <v>15</v>
      </c>
      <c r="H132" s="47" t="s">
        <v>608</v>
      </c>
      <c r="I132" s="67" t="s">
        <v>266</v>
      </c>
      <c r="J13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Inspections_Substation inspections  _AiLogID_2021</v>
      </c>
      <c r="K132" s="51">
        <v>621</v>
      </c>
      <c r="L132" s="52" t="s">
        <v>609</v>
      </c>
      <c r="M132" s="53">
        <v>141</v>
      </c>
      <c r="N132" s="53">
        <v>13</v>
      </c>
      <c r="O132" s="54"/>
      <c r="P132" s="54"/>
      <c r="Q132" s="54"/>
      <c r="R132" s="53">
        <v>0</v>
      </c>
      <c r="S132" s="54"/>
      <c r="T132" s="54"/>
      <c r="U132" s="54"/>
      <c r="V132" s="45" t="s">
        <v>610</v>
      </c>
      <c r="W132" s="52" t="s">
        <v>611</v>
      </c>
      <c r="X132" s="52"/>
      <c r="Y132" s="52"/>
      <c r="Z132" s="52"/>
      <c r="AA132" s="55" t="s">
        <v>161</v>
      </c>
      <c r="AB132" s="52" t="s">
        <v>612</v>
      </c>
      <c r="AC132" s="57"/>
      <c r="AD132" s="57"/>
      <c r="AE132" s="40"/>
      <c r="AF132" s="62"/>
      <c r="AG132" s="59"/>
      <c r="AH132" s="59"/>
    </row>
    <row r="133" spans="1:34" s="64" customFormat="1" ht="132">
      <c r="A133" s="43" t="str">
        <f>'READ ME FIRST'!$D$12</f>
        <v>PGE</v>
      </c>
      <c r="B133" s="44">
        <f>'READ ME FIRST'!$D$15</f>
        <v>44317</v>
      </c>
      <c r="C133" s="47" t="s">
        <v>257</v>
      </c>
      <c r="D133" s="46" t="str">
        <f>IF(Table2[[#This Row],[WMPInitiativeCategory]]="", "",INDEX('Initiative mapping-DO NOT EDIT'!$I$3:$I$13, MATCH(Table2[[#This Row],[WMPInitiativeCategory]],'Initiative mapping-DO NOT EDIT'!$H$3:$H$13,0)))</f>
        <v>7.3.4.</v>
      </c>
      <c r="E133" s="47" t="s">
        <v>613</v>
      </c>
      <c r="F133" s="47"/>
      <c r="G133" s="43">
        <f>IF(Table2[[#This Row],[WMPInitiativeActivity]]="","x",IF(Table2[[#This Row],[WMPInitiativeActivity]]="other", Table2[[#This Row],[ActivityNameifOther]], INDEX('Initiative mapping-DO NOT EDIT'!$C$3:$C$92,MATCH(Table2[[#This Row],[WMPInitiativeActivity]],'Initiative mapping-DO NOT EDIT'!$D$3:$D$92,0))))</f>
        <v>2</v>
      </c>
      <c r="H133" s="47" t="s">
        <v>614</v>
      </c>
      <c r="I133" s="67" t="s">
        <v>266</v>
      </c>
      <c r="J13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transmission electric lines and equipment  _AiLogID_2021</v>
      </c>
      <c r="K133" s="51">
        <v>588</v>
      </c>
      <c r="L133" s="52" t="s">
        <v>615</v>
      </c>
      <c r="M133" s="53">
        <v>24290</v>
      </c>
      <c r="N133" s="53">
        <v>4858</v>
      </c>
      <c r="O133" s="54"/>
      <c r="P133" s="54"/>
      <c r="Q133" s="54"/>
      <c r="R133" s="53">
        <v>264</v>
      </c>
      <c r="S133" s="54"/>
      <c r="T133" s="54"/>
      <c r="U133" s="54"/>
      <c r="V133" s="45" t="s">
        <v>616</v>
      </c>
      <c r="W133" s="52" t="s">
        <v>617</v>
      </c>
      <c r="X133" s="52"/>
      <c r="Y133" s="52"/>
      <c r="Z133" s="52"/>
      <c r="AA133" s="55" t="s">
        <v>161</v>
      </c>
      <c r="AB133" s="52" t="s">
        <v>618</v>
      </c>
      <c r="AC133" s="57"/>
      <c r="AD133" s="57"/>
      <c r="AE133" s="40"/>
      <c r="AF133" s="62"/>
      <c r="AG133" s="59"/>
      <c r="AH133" s="59"/>
    </row>
    <row r="134" spans="1:34" s="64" customFormat="1" ht="84">
      <c r="A134" s="43" t="str">
        <f>'READ ME FIRST'!$D$12</f>
        <v>PGE</v>
      </c>
      <c r="B134" s="44">
        <f>'READ ME FIRST'!$D$15</f>
        <v>44317</v>
      </c>
      <c r="C134" s="47" t="s">
        <v>257</v>
      </c>
      <c r="D134" s="46" t="str">
        <f>IF(Table2[[#This Row],[WMPInitiativeCategory]]="", "",INDEX('Initiative mapping-DO NOT EDIT'!$I$3:$I$13, MATCH(Table2[[#This Row],[WMPInitiativeCategory]],'Initiative mapping-DO NOT EDIT'!$H$3:$H$13,0)))</f>
        <v>7.3.4.</v>
      </c>
      <c r="E134" s="47" t="s">
        <v>619</v>
      </c>
      <c r="F134" s="47"/>
      <c r="G134" s="43">
        <f>IF(Table2[[#This Row],[WMPInitiativeActivity]]="","x",IF(Table2[[#This Row],[WMPInitiativeActivity]]="other", Table2[[#This Row],[ActivityNameifOther]], INDEX('Initiative mapping-DO NOT EDIT'!$C$3:$C$92,MATCH(Table2[[#This Row],[WMPInitiativeActivity]],'Initiative mapping-DO NOT EDIT'!$D$3:$D$92,0))))</f>
        <v>5</v>
      </c>
      <c r="H134" s="47" t="s">
        <v>620</v>
      </c>
      <c r="I134" s="49"/>
      <c r="J13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Inspections_Infrared inspections of transmission electric lines and equipment  __2021</v>
      </c>
      <c r="K134" s="51">
        <v>599</v>
      </c>
      <c r="L134" s="52" t="s">
        <v>621</v>
      </c>
      <c r="M134" s="53">
        <v>4283</v>
      </c>
      <c r="N134" s="53">
        <v>386</v>
      </c>
      <c r="O134" s="54"/>
      <c r="P134" s="54"/>
      <c r="Q134" s="54"/>
      <c r="R134" s="53">
        <v>447</v>
      </c>
      <c r="S134" s="54"/>
      <c r="T134" s="54"/>
      <c r="U134" s="54"/>
      <c r="V134" s="45" t="s">
        <v>622</v>
      </c>
      <c r="W134" s="52" t="s">
        <v>623</v>
      </c>
      <c r="X134" s="52"/>
      <c r="Y134" s="52"/>
      <c r="Z134" s="52"/>
      <c r="AA134" s="55" t="s">
        <v>129</v>
      </c>
      <c r="AB134" s="52"/>
      <c r="AC134" s="57"/>
      <c r="AD134" s="57"/>
      <c r="AE134" s="40"/>
      <c r="AF134" s="62"/>
      <c r="AG134" s="59"/>
      <c r="AH134" s="59"/>
    </row>
    <row r="135" spans="1:34" s="64" customFormat="1" ht="60">
      <c r="A135" s="43" t="str">
        <f>'READ ME FIRST'!$D$12</f>
        <v>PGE</v>
      </c>
      <c r="B135" s="44">
        <f>'READ ME FIRST'!$D$15</f>
        <v>44317</v>
      </c>
      <c r="C135" s="47" t="s">
        <v>296</v>
      </c>
      <c r="D135" s="46" t="str">
        <f>IF(Table2[[#This Row],[WMPInitiativeCategory]]="", "",INDEX('Initiative mapping-DO NOT EDIT'!$I$3:$I$13, MATCH(Table2[[#This Row],[WMPInitiativeCategory]],'Initiative mapping-DO NOT EDIT'!$H$3:$H$13,0)))</f>
        <v>7.3.5.</v>
      </c>
      <c r="E135" s="47" t="s">
        <v>624</v>
      </c>
      <c r="F135" s="47"/>
      <c r="G135" s="43">
        <f>IF(Table2[[#This Row],[WMPInitiativeActivity]]="","x",IF(Table2[[#This Row],[WMPInitiativeActivity]]="other", Table2[[#This Row],[ActivityNameifOther]], INDEX('Initiative mapping-DO NOT EDIT'!$C$3:$C$92,MATCH(Table2[[#This Row],[WMPInitiativeActivity]],'Initiative mapping-DO NOT EDIT'!$D$3:$D$92,0))))</f>
        <v>1</v>
      </c>
      <c r="H135" s="47" t="s">
        <v>625</v>
      </c>
      <c r="I135" s="49"/>
      <c r="J13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Inspections_Additional efforts to manage community and environmental impacts __2021</v>
      </c>
      <c r="K135" s="51">
        <v>627</v>
      </c>
      <c r="L135" s="52"/>
      <c r="M135" s="53"/>
      <c r="N135" s="53"/>
      <c r="O135" s="54"/>
      <c r="P135" s="54"/>
      <c r="Q135" s="54"/>
      <c r="R135" s="53"/>
      <c r="S135" s="54"/>
      <c r="T135" s="54"/>
      <c r="U135" s="54"/>
      <c r="V135" s="45" t="s">
        <v>626</v>
      </c>
      <c r="W135" s="52" t="s">
        <v>627</v>
      </c>
      <c r="X135" s="52"/>
      <c r="Y135" s="52"/>
      <c r="Z135" s="52"/>
      <c r="AA135" s="55" t="s">
        <v>292</v>
      </c>
      <c r="AB135" s="52"/>
      <c r="AC135" s="57"/>
      <c r="AD135" s="57"/>
      <c r="AE135" s="40"/>
      <c r="AF135" s="62"/>
      <c r="AG135" s="59"/>
      <c r="AH135" s="59"/>
    </row>
    <row r="136" spans="1:34" s="64" customFormat="1" ht="132">
      <c r="A136" s="43" t="str">
        <f>'READ ME FIRST'!$D$12</f>
        <v>PGE</v>
      </c>
      <c r="B136" s="44">
        <f>'READ ME FIRST'!$D$15</f>
        <v>44317</v>
      </c>
      <c r="C136" s="47" t="s">
        <v>296</v>
      </c>
      <c r="D136" s="46" t="str">
        <f>IF(Table2[[#This Row],[WMPInitiativeCategory]]="", "",INDEX('Initiative mapping-DO NOT EDIT'!$I$3:$I$13, MATCH(Table2[[#This Row],[WMPInitiativeCategory]],'Initiative mapping-DO NOT EDIT'!$H$3:$H$13,0)))</f>
        <v>7.3.5.</v>
      </c>
      <c r="E136" s="47" t="s">
        <v>317</v>
      </c>
      <c r="F136" s="47"/>
      <c r="G136" s="43">
        <f>IF(Table2[[#This Row],[WMPInitiativeActivity]]="","x",IF(Table2[[#This Row],[WMPInitiativeActivity]]="other", Table2[[#This Row],[ActivityNameifOther]], INDEX('Initiative mapping-DO NOT EDIT'!$C$3:$C$92,MATCH(Table2[[#This Row],[WMPInitiativeActivity]],'Initiative mapping-DO NOT EDIT'!$D$3:$D$92,0))))</f>
        <v>15</v>
      </c>
      <c r="H136" s="47" t="s">
        <v>628</v>
      </c>
      <c r="I136" s="67" t="s">
        <v>360</v>
      </c>
      <c r="J13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Inspections_Remediation of at-risk species  _VMiLogID_2021</v>
      </c>
      <c r="K136" s="51">
        <v>664</v>
      </c>
      <c r="L136" s="52" t="s">
        <v>629</v>
      </c>
      <c r="M136" s="53">
        <v>1800</v>
      </c>
      <c r="N136" s="53">
        <v>126.1</v>
      </c>
      <c r="O136" s="54"/>
      <c r="P136" s="54"/>
      <c r="Q136" s="54"/>
      <c r="R136" s="53">
        <v>32</v>
      </c>
      <c r="S136" s="54"/>
      <c r="T136" s="54"/>
      <c r="U136" s="54"/>
      <c r="V136" s="45" t="s">
        <v>630</v>
      </c>
      <c r="W136" s="52" t="s">
        <v>631</v>
      </c>
      <c r="X136" s="52"/>
      <c r="Y136" s="52"/>
      <c r="Z136" s="52"/>
      <c r="AA136" s="55" t="s">
        <v>161</v>
      </c>
      <c r="AB136" s="52" t="s">
        <v>632</v>
      </c>
      <c r="AC136" s="57"/>
      <c r="AD136" s="57"/>
      <c r="AE136" s="40"/>
      <c r="AF136" s="62"/>
      <c r="AG136" s="59"/>
      <c r="AH136" s="59"/>
    </row>
    <row r="137" spans="1:34" s="64" customFormat="1" ht="48">
      <c r="A137" s="43" t="str">
        <f>'READ ME FIRST'!$D$12</f>
        <v>PGE</v>
      </c>
      <c r="B137" s="44">
        <f>'READ ME FIRST'!$D$15</f>
        <v>44317</v>
      </c>
      <c r="C137" s="47" t="s">
        <v>296</v>
      </c>
      <c r="D137" s="46" t="str">
        <f>IF(Table2[[#This Row],[WMPInitiativeCategory]]="", "",INDEX('Initiative mapping-DO NOT EDIT'!$I$3:$I$13, MATCH(Table2[[#This Row],[WMPInitiativeCategory]],'Initiative mapping-DO NOT EDIT'!$H$3:$H$13,0)))</f>
        <v>7.3.5.</v>
      </c>
      <c r="E137" s="47" t="s">
        <v>633</v>
      </c>
      <c r="F137" s="47"/>
      <c r="G137" s="43">
        <f>IF(Table2[[#This Row],[WMPInitiativeActivity]]="","x",IF(Table2[[#This Row],[WMPInitiativeActivity]]="other", Table2[[#This Row],[ActivityNameifOther]], INDEX('Initiative mapping-DO NOT EDIT'!$C$3:$C$92,MATCH(Table2[[#This Row],[WMPInitiativeActivity]],'Initiative mapping-DO NOT EDIT'!$D$3:$D$92,0))))</f>
        <v>3</v>
      </c>
      <c r="H137" s="47" t="s">
        <v>634</v>
      </c>
      <c r="I137" s="67" t="s">
        <v>360</v>
      </c>
      <c r="J13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Inspections_Detailed inspections of vegetation around transmission electric lines and equipment _VMiLogID_2021</v>
      </c>
      <c r="K137" s="51">
        <v>633</v>
      </c>
      <c r="L137" s="52" t="s">
        <v>635</v>
      </c>
      <c r="M137" s="53">
        <v>200</v>
      </c>
      <c r="N137" s="53">
        <v>34</v>
      </c>
      <c r="O137" s="54"/>
      <c r="P137" s="54"/>
      <c r="Q137" s="54"/>
      <c r="R137" s="53">
        <v>43.3</v>
      </c>
      <c r="S137" s="54"/>
      <c r="T137" s="54"/>
      <c r="U137" s="54"/>
      <c r="V137" s="45" t="s">
        <v>636</v>
      </c>
      <c r="W137" s="52" t="s">
        <v>637</v>
      </c>
      <c r="X137" s="52"/>
      <c r="Y137" s="52"/>
      <c r="Z137" s="52"/>
      <c r="AA137" s="55" t="s">
        <v>129</v>
      </c>
      <c r="AB137" s="52"/>
      <c r="AC137" s="57"/>
      <c r="AD137" s="57"/>
      <c r="AE137" s="40"/>
      <c r="AF137" s="62"/>
      <c r="AG137" s="59"/>
      <c r="AH137" s="59"/>
    </row>
    <row r="138" spans="1:34" s="64" customFormat="1" ht="60">
      <c r="A138" s="43" t="str">
        <f>'READ ME FIRST'!$D$12</f>
        <v>PGE</v>
      </c>
      <c r="B138" s="44">
        <f>'READ ME FIRST'!$D$15</f>
        <v>44317</v>
      </c>
      <c r="C138" s="47" t="s">
        <v>184</v>
      </c>
      <c r="D138" s="46" t="str">
        <f>IF(Table2[[#This Row],[WMPInitiativeCategory]]="", "",INDEX('Initiative mapping-DO NOT EDIT'!$I$3:$I$13, MATCH(Table2[[#This Row],[WMPInitiativeCategory]],'Initiative mapping-DO NOT EDIT'!$H$3:$H$13,0)))</f>
        <v>7.3.3.</v>
      </c>
      <c r="E138" s="47" t="s">
        <v>196</v>
      </c>
      <c r="F138" s="47"/>
      <c r="G138" s="43">
        <f>IF(Table2[[#This Row],[WMPInitiativeActivity]]="","x",IF(Table2[[#This Row],[WMPInitiativeActivity]]="other", Table2[[#This Row],[ActivityNameifOther]], INDEX('Initiative mapping-DO NOT EDIT'!$C$3:$C$92,MATCH(Table2[[#This Row],[WMPInitiativeActivity]],'Initiative mapping-DO NOT EDIT'!$D$3:$D$92,0))))</f>
        <v>11</v>
      </c>
      <c r="H138" s="92" t="s">
        <v>638</v>
      </c>
      <c r="I138" s="49"/>
      <c r="J13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38" s="51">
        <v>521</v>
      </c>
      <c r="L138" s="52"/>
      <c r="M138" s="53"/>
      <c r="N138" s="53"/>
      <c r="O138" s="54"/>
      <c r="P138" s="54"/>
      <c r="Q138" s="54"/>
      <c r="R138" s="53"/>
      <c r="S138" s="54"/>
      <c r="T138" s="54"/>
      <c r="U138" s="54"/>
      <c r="V138" s="45" t="s">
        <v>639</v>
      </c>
      <c r="W138" s="52" t="s">
        <v>640</v>
      </c>
      <c r="X138" s="52"/>
      <c r="Y138" s="52"/>
      <c r="Z138" s="52"/>
      <c r="AA138" s="55" t="s">
        <v>129</v>
      </c>
      <c r="AB138" s="52"/>
      <c r="AC138" s="57"/>
      <c r="AD138" s="57"/>
      <c r="AE138" s="40"/>
      <c r="AF138" s="62"/>
      <c r="AG138" s="59"/>
      <c r="AH138" s="59"/>
    </row>
    <row r="139" spans="1:34" s="64" customFormat="1" ht="72">
      <c r="A139" s="43" t="str">
        <f>'READ ME FIRST'!$D$12</f>
        <v>PGE</v>
      </c>
      <c r="B139" s="44">
        <f>'READ ME FIRST'!$D$15</f>
        <v>44317</v>
      </c>
      <c r="C139" s="47" t="s">
        <v>184</v>
      </c>
      <c r="D139" s="46" t="str">
        <f>IF(Table2[[#This Row],[WMPInitiativeCategory]]="", "",INDEX('Initiative mapping-DO NOT EDIT'!$I$3:$I$13, MATCH(Table2[[#This Row],[WMPInitiativeCategory]],'Initiative mapping-DO NOT EDIT'!$H$3:$H$13,0)))</f>
        <v>7.3.3.</v>
      </c>
      <c r="E139" s="47" t="s">
        <v>196</v>
      </c>
      <c r="F139" s="47"/>
      <c r="G139" s="43">
        <f>IF(Table2[[#This Row],[WMPInitiativeActivity]]="","x",IF(Table2[[#This Row],[WMPInitiativeActivity]]="other", Table2[[#This Row],[ActivityNameifOther]], INDEX('Initiative mapping-DO NOT EDIT'!$C$3:$C$92,MATCH(Table2[[#This Row],[WMPInitiativeActivity]],'Initiative mapping-DO NOT EDIT'!$D$3:$D$92,0))))</f>
        <v>11</v>
      </c>
      <c r="H139" s="47" t="s">
        <v>641</v>
      </c>
      <c r="I139" s="49"/>
      <c r="J13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39" s="51">
        <v>511</v>
      </c>
      <c r="L139" s="52" t="s">
        <v>540</v>
      </c>
      <c r="M139" s="53">
        <v>5</v>
      </c>
      <c r="N139" s="53">
        <v>1</v>
      </c>
      <c r="O139" s="54"/>
      <c r="P139" s="54"/>
      <c r="Q139" s="54"/>
      <c r="R139" s="53">
        <v>1</v>
      </c>
      <c r="S139" s="54"/>
      <c r="T139" s="54"/>
      <c r="U139" s="54"/>
      <c r="V139" s="45" t="s">
        <v>642</v>
      </c>
      <c r="W139" s="52" t="s">
        <v>643</v>
      </c>
      <c r="X139" s="52"/>
      <c r="Y139" s="52"/>
      <c r="Z139" s="52"/>
      <c r="AA139" s="55" t="s">
        <v>129</v>
      </c>
      <c r="AB139" s="52"/>
      <c r="AC139" s="57"/>
      <c r="AD139" s="57"/>
      <c r="AE139" s="40"/>
      <c r="AF139" s="62"/>
      <c r="AG139" s="59"/>
      <c r="AH139" s="59"/>
    </row>
    <row r="140" spans="1:34" s="64" customFormat="1" ht="120">
      <c r="A140" s="43" t="str">
        <f>'READ ME FIRST'!$D$12</f>
        <v>PGE</v>
      </c>
      <c r="B140" s="44">
        <f>'READ ME FIRST'!$D$15</f>
        <v>44317</v>
      </c>
      <c r="C140" s="47" t="s">
        <v>184</v>
      </c>
      <c r="D140" s="46" t="str">
        <f>IF(Table2[[#This Row],[WMPInitiativeCategory]]="", "",INDEX('Initiative mapping-DO NOT EDIT'!$I$3:$I$13, MATCH(Table2[[#This Row],[WMPInitiativeCategory]],'Initiative mapping-DO NOT EDIT'!$H$3:$H$13,0)))</f>
        <v>7.3.3.</v>
      </c>
      <c r="E140" s="47" t="s">
        <v>550</v>
      </c>
      <c r="F140" s="47"/>
      <c r="G140" s="43">
        <f>IF(Table2[[#This Row],[WMPInitiativeActivity]]="","x",IF(Table2[[#This Row],[WMPInitiativeActivity]]="other", Table2[[#This Row],[ActivityNameifOther]], INDEX('Initiative mapping-DO NOT EDIT'!$C$3:$C$92,MATCH(Table2[[#This Row],[WMPInitiativeActivity]],'Initiative mapping-DO NOT EDIT'!$D$3:$D$92,0))))</f>
        <v>17</v>
      </c>
      <c r="H140" s="47" t="s">
        <v>644</v>
      </c>
      <c r="I140" s="49"/>
      <c r="J14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40" s="51">
        <v>573</v>
      </c>
      <c r="L140" s="52" t="s">
        <v>645</v>
      </c>
      <c r="M140" s="53">
        <v>1</v>
      </c>
      <c r="N140" s="53">
        <v>0</v>
      </c>
      <c r="O140" s="54"/>
      <c r="P140" s="54"/>
      <c r="Q140" s="54"/>
      <c r="R140" s="53">
        <v>0</v>
      </c>
      <c r="S140" s="54"/>
      <c r="T140" s="54"/>
      <c r="U140" s="54"/>
      <c r="V140" s="45" t="s">
        <v>646</v>
      </c>
      <c r="W140" s="52" t="s">
        <v>647</v>
      </c>
      <c r="X140" s="52"/>
      <c r="Y140" s="52"/>
      <c r="Z140" s="52"/>
      <c r="AA140" s="55" t="s">
        <v>129</v>
      </c>
      <c r="AB140" s="52"/>
      <c r="AC140" s="57"/>
      <c r="AD140" s="57"/>
      <c r="AE140" s="40"/>
      <c r="AF140" s="62"/>
      <c r="AG140" s="59"/>
      <c r="AH140" s="59"/>
    </row>
    <row r="141" spans="1:34" s="64" customFormat="1" ht="108">
      <c r="A141" s="43" t="str">
        <f>'READ ME FIRST'!$D$12</f>
        <v>PGE</v>
      </c>
      <c r="B141" s="44">
        <f>'READ ME FIRST'!$D$15</f>
        <v>44317</v>
      </c>
      <c r="C141" s="47" t="s">
        <v>410</v>
      </c>
      <c r="D141" s="46" t="str">
        <f>IF(Table2[[#This Row],[WMPInitiativeCategory]]="", "",INDEX('Initiative mapping-DO NOT EDIT'!$I$3:$I$13, MATCH(Table2[[#This Row],[WMPInitiativeCategory]],'Initiative mapping-DO NOT EDIT'!$H$3:$H$13,0)))</f>
        <v>7.3.9.</v>
      </c>
      <c r="E141" s="47" t="s">
        <v>411</v>
      </c>
      <c r="F141" s="47"/>
      <c r="G141" s="43">
        <f>IF(Table2[[#This Row],[WMPInitiativeActivity]]="","x",IF(Table2[[#This Row],[WMPInitiativeActivity]]="other", Table2[[#This Row],[ActivityNameifOther]], INDEX('Initiative mapping-DO NOT EDIT'!$C$3:$C$92,MATCH(Table2[[#This Row],[WMPInitiativeActivity]],'Initiative mapping-DO NOT EDIT'!$D$3:$D$92,0))))</f>
        <v>1</v>
      </c>
      <c r="H141" s="47" t="s">
        <v>648</v>
      </c>
      <c r="I141" s="49"/>
      <c r="J14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Preparedness_Adequate and trained workforce for service restoration __2021</v>
      </c>
      <c r="K141" s="51">
        <v>744</v>
      </c>
      <c r="L141" s="52"/>
      <c r="M141" s="53"/>
      <c r="N141" s="53"/>
      <c r="O141" s="54"/>
      <c r="P141" s="54"/>
      <c r="Q141" s="54"/>
      <c r="R141" s="53"/>
      <c r="S141" s="54"/>
      <c r="T141" s="54"/>
      <c r="U141" s="54"/>
      <c r="V141" s="45" t="s">
        <v>649</v>
      </c>
      <c r="W141" s="52" t="s">
        <v>650</v>
      </c>
      <c r="X141" s="61"/>
      <c r="Y141" s="61"/>
      <c r="Z141" s="52"/>
      <c r="AA141" s="55" t="s">
        <v>129</v>
      </c>
      <c r="AB141" s="52"/>
      <c r="AC141" s="57"/>
      <c r="AD141" s="57"/>
      <c r="AE141" s="40"/>
      <c r="AF141" s="62"/>
      <c r="AG141" s="59"/>
      <c r="AH141" s="59"/>
    </row>
    <row r="142" spans="1:34" s="64" customFormat="1" ht="72">
      <c r="A142" s="43" t="str">
        <f>'READ ME FIRST'!$D$12</f>
        <v>PGE</v>
      </c>
      <c r="B142" s="44">
        <f>'READ ME FIRST'!$D$15</f>
        <v>44317</v>
      </c>
      <c r="C142" s="47" t="s">
        <v>651</v>
      </c>
      <c r="D142" s="46" t="str">
        <f>IF(Table2[[#This Row],[WMPInitiativeCategory]]="", "",INDEX('Initiative mapping-DO NOT EDIT'!$I$3:$I$13, MATCH(Table2[[#This Row],[WMPInitiativeCategory]],'Initiative mapping-DO NOT EDIT'!$H$3:$H$13,0)))</f>
        <v>8.2.</v>
      </c>
      <c r="E142" s="47" t="s">
        <v>652</v>
      </c>
      <c r="F142" s="47"/>
      <c r="G142" s="43">
        <f>IF(Table2[[#This Row],[WMPInitiativeActivity]]="","x",IF(Table2[[#This Row],[WMPInitiativeActivity]]="other", Table2[[#This Row],[ActivityNameifOther]], INDEX('Initiative mapping-DO NOT EDIT'!$C$3:$C$92,MATCH(Table2[[#This Row],[WMPInitiativeActivity]],'Initiative mapping-DO NOT EDIT'!$D$3:$D$92,0))))</f>
        <v>4</v>
      </c>
      <c r="H142" s="47" t="s">
        <v>653</v>
      </c>
      <c r="I142" s="49"/>
      <c r="J14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Shutoff_Customer, Agency, and External Communications__2021</v>
      </c>
      <c r="K142" s="51">
        <v>892</v>
      </c>
      <c r="L142" s="52"/>
      <c r="M142" s="53"/>
      <c r="N142" s="53"/>
      <c r="O142" s="54"/>
      <c r="P142" s="54"/>
      <c r="Q142" s="54"/>
      <c r="R142" s="53"/>
      <c r="S142" s="54"/>
      <c r="T142" s="54"/>
      <c r="U142" s="54"/>
      <c r="V142" s="45" t="s">
        <v>654</v>
      </c>
      <c r="W142" s="63" t="s">
        <v>655</v>
      </c>
      <c r="X142" s="61"/>
      <c r="Y142" s="61"/>
      <c r="Z142" s="52"/>
      <c r="AA142" s="55" t="s">
        <v>129</v>
      </c>
      <c r="AB142" s="52"/>
      <c r="AC142" s="57"/>
      <c r="AD142" s="57"/>
      <c r="AE142" s="40"/>
      <c r="AF142" s="62"/>
      <c r="AG142" s="59"/>
      <c r="AH142" s="59"/>
    </row>
    <row r="143" spans="1:34" s="64" customFormat="1" ht="132">
      <c r="A143" s="43" t="str">
        <f>'READ ME FIRST'!$D$12</f>
        <v>PGE</v>
      </c>
      <c r="B143" s="44">
        <f>'READ ME FIRST'!$D$15</f>
        <v>44317</v>
      </c>
      <c r="C143" s="47" t="s">
        <v>651</v>
      </c>
      <c r="D143" s="46" t="str">
        <f>IF(Table2[[#This Row],[WMPInitiativeCategory]]="", "",INDEX('Initiative mapping-DO NOT EDIT'!$I$3:$I$13, MATCH(Table2[[#This Row],[WMPInitiativeCategory]],'Initiative mapping-DO NOT EDIT'!$H$3:$H$13,0)))</f>
        <v>8.2.</v>
      </c>
      <c r="E143" s="47" t="s">
        <v>656</v>
      </c>
      <c r="F143" s="47"/>
      <c r="G143" s="43">
        <f>IF(Table2[[#This Row],[WMPInitiativeActivity]]="","x",IF(Table2[[#This Row],[WMPInitiativeActivity]]="other", Table2[[#This Row],[ActivityNameifOther]], INDEX('Initiative mapping-DO NOT EDIT'!$C$3:$C$92,MATCH(Table2[[#This Row],[WMPInitiativeActivity]],'Initiative mapping-DO NOT EDIT'!$D$3:$D$92,0))))</f>
        <v>1</v>
      </c>
      <c r="H143" s="47" t="s">
        <v>657</v>
      </c>
      <c r="I143" s="49"/>
      <c r="J14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Shutoff_Strategy to Minimize Public Safety Risk During High Wildfire Risk Conditions__2021</v>
      </c>
      <c r="K143" s="51">
        <v>868</v>
      </c>
      <c r="L143" s="52"/>
      <c r="M143" s="53"/>
      <c r="N143" s="53"/>
      <c r="O143" s="54"/>
      <c r="P143" s="54"/>
      <c r="Q143" s="54"/>
      <c r="R143" s="53"/>
      <c r="S143" s="54"/>
      <c r="T143" s="54"/>
      <c r="U143" s="54"/>
      <c r="V143" s="45" t="s">
        <v>658</v>
      </c>
      <c r="W143" s="63" t="s">
        <v>659</v>
      </c>
      <c r="X143" s="61"/>
      <c r="Y143" s="61"/>
      <c r="Z143" s="52"/>
      <c r="AA143" s="55" t="s">
        <v>129</v>
      </c>
      <c r="AB143" s="52"/>
      <c r="AC143" s="57"/>
      <c r="AD143" s="57"/>
      <c r="AE143" s="40"/>
      <c r="AF143" s="62"/>
      <c r="AG143" s="59"/>
      <c r="AH143" s="59"/>
    </row>
    <row r="146" spans="11:23">
      <c r="K146" s="35"/>
    </row>
    <row r="147" spans="11:23">
      <c r="K147" s="35"/>
    </row>
    <row r="151" spans="11:23">
      <c r="W151" s="90"/>
    </row>
  </sheetData>
  <phoneticPr fontId="5" type="noConversion"/>
  <pageMargins left="0.7" right="0.7" top="0.75" bottom="0.75" header="0.3" footer="0.3"/>
  <pageSetup scale="25" orientation="landscape" horizontalDpi="90" verticalDpi="90" r:id="rId1"/>
  <headerFooter>
    <oddFooter>&amp;C&amp;"arial,Bold"Internal</oddFooter>
    <evenFooter>&amp;C&amp;"arial,Bold"Internal</evenFooter>
    <firstFooter>&amp;C&amp;"arial,Bold"Internal</firstFooter>
  </headerFooter>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EDIT'!$K$3:$K$10</xm:f>
          </x14:formula1>
          <xm:sqref>A2:A143</xm:sqref>
        </x14:dataValidation>
        <x14:dataValidation type="list" allowBlank="1" showInputMessage="1" showErrorMessage="1" xr:uid="{CCEE9C1A-50CA-4B9D-AC85-CE0C7A846FB9}">
          <x14:formula1>
            <xm:f>'Initiative mapping-DO NOT EDIT'!$D$3:$D$92</xm:f>
          </x14:formula1>
          <xm:sqref>E2:E143</xm:sqref>
        </x14:dataValidation>
        <x14:dataValidation type="list" allowBlank="1" showInputMessage="1" showErrorMessage="1" xr:uid="{18BD1329-617C-4C2D-B0F7-E7230B781EB9}">
          <x14:formula1>
            <xm:f>'Initiative mapping-DO NOT EDIT'!$H$3:$H$13</xm:f>
          </x14:formula1>
          <xm:sqref>C2:C143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K91"/>
  <sheetViews>
    <sheetView showGridLines="0" zoomScale="90" zoomScaleNormal="90" workbookViewId="0">
      <pane ySplit="2" topLeftCell="A46" activePane="bottomLeft" state="frozen"/>
      <selection pane="bottomLeft" activeCell="B91" sqref="B91"/>
    </sheetView>
  </sheetViews>
  <sheetFormatPr defaultRowHeight="15"/>
  <cols>
    <col min="1" max="1" width="2.140625" customWidth="1"/>
    <col min="2" max="2" width="41.42578125" customWidth="1"/>
    <col min="3" max="3" width="12.28515625" style="21" customWidth="1"/>
    <col min="4" max="4" width="102" customWidth="1"/>
    <col min="6" max="6" width="10.5703125" customWidth="1"/>
    <col min="7" max="7" width="2.42578125" customWidth="1"/>
    <col min="8" max="8" width="48.42578125" bestFit="1" customWidth="1"/>
    <col min="10" max="10" width="2.28515625" customWidth="1"/>
  </cols>
  <sheetData>
    <row r="2" spans="2:11" ht="30.75" customHeight="1">
      <c r="B2" s="24" t="s">
        <v>660</v>
      </c>
      <c r="C2" s="24" t="s">
        <v>661</v>
      </c>
      <c r="D2" s="24" t="s">
        <v>662</v>
      </c>
      <c r="E2" s="24" t="s">
        <v>663</v>
      </c>
      <c r="F2" s="24" t="s">
        <v>664</v>
      </c>
      <c r="H2" s="24" t="s">
        <v>663</v>
      </c>
      <c r="I2" s="24" t="s">
        <v>665</v>
      </c>
      <c r="K2" s="24" t="s">
        <v>7</v>
      </c>
    </row>
    <row r="3" spans="2:11">
      <c r="B3" s="22" t="s">
        <v>124</v>
      </c>
      <c r="C3" s="23">
        <v>1</v>
      </c>
      <c r="D3" s="22" t="s">
        <v>125</v>
      </c>
      <c r="E3" s="22" t="s">
        <v>666</v>
      </c>
      <c r="F3" s="22" t="str">
        <f>CONCATENATE(E3,C3)</f>
        <v>7.3.1.1</v>
      </c>
      <c r="H3" s="22" t="s">
        <v>124</v>
      </c>
      <c r="I3" s="22" t="s">
        <v>666</v>
      </c>
      <c r="K3" s="23" t="s">
        <v>8</v>
      </c>
    </row>
    <row r="4" spans="2:11">
      <c r="B4" s="22" t="s">
        <v>124</v>
      </c>
      <c r="C4" s="23">
        <v>2</v>
      </c>
      <c r="D4" s="22" t="s">
        <v>130</v>
      </c>
      <c r="E4" s="22" t="s">
        <v>666</v>
      </c>
      <c r="F4" s="22" t="str">
        <f t="shared" ref="F4:F7" si="0">CONCATENATE(E4,C4)</f>
        <v>7.3.1.2</v>
      </c>
      <c r="H4" s="22" t="s">
        <v>144</v>
      </c>
      <c r="I4" s="22" t="s">
        <v>667</v>
      </c>
      <c r="K4" s="23" t="s">
        <v>668</v>
      </c>
    </row>
    <row r="5" spans="2:11">
      <c r="B5" s="22" t="s">
        <v>124</v>
      </c>
      <c r="C5" s="23">
        <v>3</v>
      </c>
      <c r="D5" s="22" t="s">
        <v>455</v>
      </c>
      <c r="E5" s="22" t="s">
        <v>666</v>
      </c>
      <c r="F5" s="22" t="str">
        <f t="shared" si="0"/>
        <v>7.3.1.3</v>
      </c>
      <c r="H5" s="22" t="s">
        <v>184</v>
      </c>
      <c r="I5" s="22" t="s">
        <v>669</v>
      </c>
      <c r="K5" s="23" t="s">
        <v>670</v>
      </c>
    </row>
    <row r="6" spans="2:11">
      <c r="B6" s="22" t="s">
        <v>124</v>
      </c>
      <c r="C6" s="23">
        <v>4</v>
      </c>
      <c r="D6" s="22" t="s">
        <v>459</v>
      </c>
      <c r="E6" s="22" t="s">
        <v>666</v>
      </c>
      <c r="F6" s="22" t="str">
        <f t="shared" si="0"/>
        <v>7.3.1.4</v>
      </c>
      <c r="H6" s="22" t="s">
        <v>257</v>
      </c>
      <c r="I6" s="22" t="s">
        <v>671</v>
      </c>
      <c r="K6" s="23" t="s">
        <v>672</v>
      </c>
    </row>
    <row r="7" spans="2:11">
      <c r="B7" s="22" t="s">
        <v>124</v>
      </c>
      <c r="C7" s="23">
        <v>5</v>
      </c>
      <c r="D7" s="22" t="s">
        <v>463</v>
      </c>
      <c r="E7" s="22" t="s">
        <v>666</v>
      </c>
      <c r="F7" s="22" t="str">
        <f t="shared" si="0"/>
        <v>7.3.1.5</v>
      </c>
      <c r="H7" s="22" t="s">
        <v>296</v>
      </c>
      <c r="I7" s="22" t="s">
        <v>673</v>
      </c>
      <c r="K7" s="23" t="s">
        <v>674</v>
      </c>
    </row>
    <row r="8" spans="2:11">
      <c r="B8" s="22" t="s">
        <v>144</v>
      </c>
      <c r="C8" s="23">
        <v>1</v>
      </c>
      <c r="D8" s="22" t="s">
        <v>145</v>
      </c>
      <c r="E8" s="22" t="s">
        <v>667</v>
      </c>
      <c r="F8" s="22" t="str">
        <f t="shared" ref="F8:F39" si="1">CONCATENATE(E8,C8)</f>
        <v>7.3.2.1</v>
      </c>
      <c r="H8" s="22" t="s">
        <v>387</v>
      </c>
      <c r="I8" s="22" t="s">
        <v>675</v>
      </c>
      <c r="K8" s="23" t="s">
        <v>676</v>
      </c>
    </row>
    <row r="9" spans="2:11">
      <c r="B9" s="22" t="s">
        <v>144</v>
      </c>
      <c r="C9" s="23">
        <v>2</v>
      </c>
      <c r="D9" s="22" t="s">
        <v>157</v>
      </c>
      <c r="E9" s="22" t="s">
        <v>667</v>
      </c>
      <c r="F9" s="22" t="str">
        <f t="shared" si="1"/>
        <v>7.3.2.2</v>
      </c>
      <c r="H9" s="22" t="s">
        <v>133</v>
      </c>
      <c r="I9" s="22" t="s">
        <v>677</v>
      </c>
      <c r="K9" s="23" t="s">
        <v>678</v>
      </c>
    </row>
    <row r="10" spans="2:11">
      <c r="B10" s="22" t="s">
        <v>144</v>
      </c>
      <c r="C10" s="23">
        <v>3</v>
      </c>
      <c r="D10" s="22" t="s">
        <v>170</v>
      </c>
      <c r="E10" s="22" t="s">
        <v>667</v>
      </c>
      <c r="F10" s="22" t="str">
        <f t="shared" si="1"/>
        <v>7.3.2.3</v>
      </c>
      <c r="H10" s="22" t="s">
        <v>421</v>
      </c>
      <c r="I10" s="22" t="s">
        <v>679</v>
      </c>
      <c r="K10" s="23" t="s">
        <v>680</v>
      </c>
    </row>
    <row r="11" spans="2:11">
      <c r="B11" s="22" t="s">
        <v>144</v>
      </c>
      <c r="C11" s="23">
        <v>4</v>
      </c>
      <c r="D11" s="22" t="s">
        <v>521</v>
      </c>
      <c r="E11" s="22" t="s">
        <v>667</v>
      </c>
      <c r="F11" s="22" t="str">
        <f t="shared" si="1"/>
        <v>7.3.2.4</v>
      </c>
      <c r="H11" s="22" t="s">
        <v>410</v>
      </c>
      <c r="I11" s="22" t="s">
        <v>681</v>
      </c>
    </row>
    <row r="12" spans="2:11">
      <c r="B12" s="22" t="s">
        <v>144</v>
      </c>
      <c r="C12" s="23">
        <v>5</v>
      </c>
      <c r="D12" s="22" t="s">
        <v>525</v>
      </c>
      <c r="E12" s="22" t="s">
        <v>667</v>
      </c>
      <c r="F12" s="22" t="str">
        <f t="shared" si="1"/>
        <v>7.3.2.5</v>
      </c>
      <c r="H12" s="22" t="s">
        <v>137</v>
      </c>
      <c r="I12" s="22" t="s">
        <v>682</v>
      </c>
    </row>
    <row r="13" spans="2:11">
      <c r="B13" s="22" t="s">
        <v>144</v>
      </c>
      <c r="C13" s="23">
        <v>6</v>
      </c>
      <c r="D13" s="22" t="s">
        <v>529</v>
      </c>
      <c r="E13" s="22" t="s">
        <v>667</v>
      </c>
      <c r="F13" s="22" t="str">
        <f t="shared" si="1"/>
        <v>7.3.2.6</v>
      </c>
      <c r="H13" s="25" t="s">
        <v>651</v>
      </c>
      <c r="I13" s="33" t="s">
        <v>683</v>
      </c>
    </row>
    <row r="14" spans="2:11">
      <c r="B14" s="22" t="s">
        <v>184</v>
      </c>
      <c r="C14" s="23">
        <v>1</v>
      </c>
      <c r="D14" s="22" t="s">
        <v>185</v>
      </c>
      <c r="E14" s="22" t="s">
        <v>669</v>
      </c>
      <c r="F14" s="22" t="str">
        <f t="shared" si="1"/>
        <v>7.3.3.1</v>
      </c>
    </row>
    <row r="15" spans="2:11">
      <c r="B15" s="22" t="s">
        <v>184</v>
      </c>
      <c r="C15" s="23">
        <v>2</v>
      </c>
      <c r="D15" s="22" t="s">
        <v>242</v>
      </c>
      <c r="E15" s="22" t="s">
        <v>669</v>
      </c>
      <c r="F15" s="22" t="str">
        <f t="shared" si="1"/>
        <v>7.3.3.2</v>
      </c>
    </row>
    <row r="16" spans="2:11">
      <c r="B16" s="22" t="s">
        <v>184</v>
      </c>
      <c r="C16" s="23">
        <v>3</v>
      </c>
      <c r="D16" s="22" t="s">
        <v>245</v>
      </c>
      <c r="E16" s="22" t="s">
        <v>669</v>
      </c>
      <c r="F16" s="22" t="str">
        <f t="shared" si="1"/>
        <v>7.3.3.3</v>
      </c>
    </row>
    <row r="17" spans="2:6">
      <c r="B17" s="22" t="s">
        <v>184</v>
      </c>
      <c r="C17" s="23">
        <v>4</v>
      </c>
      <c r="D17" s="22" t="s">
        <v>248</v>
      </c>
      <c r="E17" s="22" t="s">
        <v>669</v>
      </c>
      <c r="F17" s="22" t="str">
        <f t="shared" si="1"/>
        <v>7.3.3.4</v>
      </c>
    </row>
    <row r="18" spans="2:6">
      <c r="B18" s="22" t="s">
        <v>184</v>
      </c>
      <c r="C18" s="23">
        <v>5</v>
      </c>
      <c r="D18" s="22" t="s">
        <v>251</v>
      </c>
      <c r="E18" s="22" t="s">
        <v>669</v>
      </c>
      <c r="F18" s="22" t="str">
        <f t="shared" si="1"/>
        <v>7.3.3.5</v>
      </c>
    </row>
    <row r="19" spans="2:6">
      <c r="B19" s="22" t="s">
        <v>184</v>
      </c>
      <c r="C19" s="23">
        <v>6</v>
      </c>
      <c r="D19" s="22" t="s">
        <v>254</v>
      </c>
      <c r="E19" s="22" t="s">
        <v>669</v>
      </c>
      <c r="F19" s="22" t="str">
        <f t="shared" si="1"/>
        <v>7.3.3.6</v>
      </c>
    </row>
    <row r="20" spans="2:6">
      <c r="B20" s="22" t="s">
        <v>184</v>
      </c>
      <c r="C20" s="23">
        <v>7</v>
      </c>
      <c r="D20" s="22" t="s">
        <v>573</v>
      </c>
      <c r="E20" s="22" t="s">
        <v>669</v>
      </c>
      <c r="F20" s="22" t="str">
        <f t="shared" si="1"/>
        <v>7.3.3.7</v>
      </c>
    </row>
    <row r="21" spans="2:6">
      <c r="B21" s="22" t="s">
        <v>184</v>
      </c>
      <c r="C21" s="23">
        <v>8</v>
      </c>
      <c r="D21" s="22" t="s">
        <v>578</v>
      </c>
      <c r="E21" s="22" t="s">
        <v>669</v>
      </c>
      <c r="F21" s="22" t="str">
        <f t="shared" si="1"/>
        <v>7.3.3.8</v>
      </c>
    </row>
    <row r="22" spans="2:6">
      <c r="B22" s="22" t="s">
        <v>184</v>
      </c>
      <c r="C22" s="23">
        <v>9</v>
      </c>
      <c r="D22" s="22" t="s">
        <v>591</v>
      </c>
      <c r="E22" s="22" t="s">
        <v>669</v>
      </c>
      <c r="F22" s="22" t="str">
        <f t="shared" si="1"/>
        <v>7.3.3.9</v>
      </c>
    </row>
    <row r="23" spans="2:6">
      <c r="B23" s="22" t="s">
        <v>184</v>
      </c>
      <c r="C23" s="23">
        <v>10</v>
      </c>
      <c r="D23" s="22" t="s">
        <v>189</v>
      </c>
      <c r="E23" s="22" t="s">
        <v>669</v>
      </c>
      <c r="F23" s="22" t="str">
        <f t="shared" si="1"/>
        <v>7.3.3.10</v>
      </c>
    </row>
    <row r="24" spans="2:6">
      <c r="B24" s="22" t="s">
        <v>184</v>
      </c>
      <c r="C24" s="23">
        <v>11</v>
      </c>
      <c r="D24" s="22" t="s">
        <v>196</v>
      </c>
      <c r="E24" s="22" t="s">
        <v>669</v>
      </c>
      <c r="F24" s="22" t="str">
        <f t="shared" si="1"/>
        <v>7.3.3.11</v>
      </c>
    </row>
    <row r="25" spans="2:6">
      <c r="B25" s="22" t="s">
        <v>184</v>
      </c>
      <c r="C25" s="23">
        <v>12</v>
      </c>
      <c r="D25" s="27" t="s">
        <v>208</v>
      </c>
      <c r="E25" s="22" t="s">
        <v>669</v>
      </c>
      <c r="F25" s="22" t="str">
        <f t="shared" si="1"/>
        <v>7.3.3.12</v>
      </c>
    </row>
    <row r="26" spans="2:6">
      <c r="B26" s="22" t="s">
        <v>184</v>
      </c>
      <c r="C26" s="23">
        <v>13</v>
      </c>
      <c r="D26" s="22" t="s">
        <v>227</v>
      </c>
      <c r="E26" s="22" t="s">
        <v>669</v>
      </c>
      <c r="F26" s="22" t="str">
        <f t="shared" si="1"/>
        <v>7.3.3.13</v>
      </c>
    </row>
    <row r="27" spans="2:6">
      <c r="B27" s="22" t="s">
        <v>184</v>
      </c>
      <c r="C27" s="23">
        <v>14</v>
      </c>
      <c r="D27" s="22" t="s">
        <v>232</v>
      </c>
      <c r="E27" s="22" t="s">
        <v>669</v>
      </c>
      <c r="F27" s="22" t="str">
        <f t="shared" si="1"/>
        <v>7.3.3.14</v>
      </c>
    </row>
    <row r="28" spans="2:6">
      <c r="B28" s="22" t="s">
        <v>184</v>
      </c>
      <c r="C28" s="23">
        <v>15</v>
      </c>
      <c r="D28" s="22" t="s">
        <v>235</v>
      </c>
      <c r="E28" s="22" t="s">
        <v>669</v>
      </c>
      <c r="F28" s="22" t="str">
        <f t="shared" si="1"/>
        <v>7.3.3.15</v>
      </c>
    </row>
    <row r="29" spans="2:6">
      <c r="B29" s="22" t="s">
        <v>184</v>
      </c>
      <c r="C29" s="23">
        <v>16</v>
      </c>
      <c r="D29" s="22" t="s">
        <v>238</v>
      </c>
      <c r="E29" s="22" t="s">
        <v>669</v>
      </c>
      <c r="F29" s="22" t="str">
        <f t="shared" si="1"/>
        <v>7.3.3.16</v>
      </c>
    </row>
    <row r="30" spans="2:6">
      <c r="B30" s="22" t="s">
        <v>184</v>
      </c>
      <c r="C30" s="23">
        <v>17</v>
      </c>
      <c r="D30" s="22" t="s">
        <v>550</v>
      </c>
      <c r="E30" s="22" t="s">
        <v>669</v>
      </c>
      <c r="F30" s="22" t="str">
        <f t="shared" si="1"/>
        <v>7.3.3.17</v>
      </c>
    </row>
    <row r="31" spans="2:6">
      <c r="B31" s="22" t="s">
        <v>257</v>
      </c>
      <c r="C31" s="23">
        <v>1</v>
      </c>
      <c r="D31" s="22" t="s">
        <v>601</v>
      </c>
      <c r="E31" s="22" t="s">
        <v>671</v>
      </c>
      <c r="F31" s="22" t="str">
        <f t="shared" si="1"/>
        <v>7.3.4.1</v>
      </c>
    </row>
    <row r="32" spans="2:6">
      <c r="B32" s="22" t="s">
        <v>257</v>
      </c>
      <c r="C32" s="23">
        <v>2</v>
      </c>
      <c r="D32" s="22" t="s">
        <v>613</v>
      </c>
      <c r="E32" s="22" t="s">
        <v>671</v>
      </c>
      <c r="F32" s="22" t="str">
        <f t="shared" si="1"/>
        <v>7.3.4.2</v>
      </c>
    </row>
    <row r="33" spans="2:6">
      <c r="B33" s="22" t="s">
        <v>257</v>
      </c>
      <c r="C33" s="26">
        <v>3</v>
      </c>
      <c r="D33" s="25" t="s">
        <v>277</v>
      </c>
      <c r="E33" s="22" t="s">
        <v>671</v>
      </c>
      <c r="F33" s="22" t="str">
        <f t="shared" si="1"/>
        <v>7.3.4.3</v>
      </c>
    </row>
    <row r="34" spans="2:6">
      <c r="B34" s="22" t="s">
        <v>257</v>
      </c>
      <c r="C34" s="23">
        <v>4</v>
      </c>
      <c r="D34" s="22" t="s">
        <v>280</v>
      </c>
      <c r="E34" s="22" t="s">
        <v>671</v>
      </c>
      <c r="F34" s="22" t="str">
        <f t="shared" si="1"/>
        <v>7.3.4.4</v>
      </c>
    </row>
    <row r="35" spans="2:6">
      <c r="B35" s="22" t="s">
        <v>257</v>
      </c>
      <c r="C35" s="23">
        <v>5</v>
      </c>
      <c r="D35" s="22" t="s">
        <v>619</v>
      </c>
      <c r="E35" s="22" t="s">
        <v>671</v>
      </c>
      <c r="F35" s="22" t="str">
        <f t="shared" si="1"/>
        <v>7.3.4.5</v>
      </c>
    </row>
    <row r="36" spans="2:6">
      <c r="B36" s="22" t="s">
        <v>257</v>
      </c>
      <c r="C36" s="23">
        <v>6</v>
      </c>
      <c r="D36" s="22" t="s">
        <v>283</v>
      </c>
      <c r="E36" s="22" t="s">
        <v>671</v>
      </c>
      <c r="F36" s="22" t="str">
        <f t="shared" si="1"/>
        <v>7.3.4.6</v>
      </c>
    </row>
    <row r="37" spans="2:6">
      <c r="B37" s="22" t="s">
        <v>257</v>
      </c>
      <c r="C37" s="23">
        <v>7</v>
      </c>
      <c r="D37" s="22" t="s">
        <v>286</v>
      </c>
      <c r="E37" s="22" t="s">
        <v>671</v>
      </c>
      <c r="F37" s="22" t="str">
        <f t="shared" si="1"/>
        <v>7.3.4.7</v>
      </c>
    </row>
    <row r="38" spans="2:6">
      <c r="B38" s="22" t="s">
        <v>257</v>
      </c>
      <c r="C38" s="23">
        <v>8</v>
      </c>
      <c r="D38" s="22" t="s">
        <v>289</v>
      </c>
      <c r="E38" s="22" t="s">
        <v>671</v>
      </c>
      <c r="F38" s="22" t="str">
        <f t="shared" si="1"/>
        <v>7.3.4.8</v>
      </c>
    </row>
    <row r="39" spans="2:6">
      <c r="B39" s="22" t="s">
        <v>257</v>
      </c>
      <c r="C39" s="23">
        <v>9</v>
      </c>
      <c r="D39" s="22" t="s">
        <v>293</v>
      </c>
      <c r="E39" s="22" t="s">
        <v>671</v>
      </c>
      <c r="F39" s="22" t="str">
        <f t="shared" si="1"/>
        <v>7.3.4.9</v>
      </c>
    </row>
    <row r="40" spans="2:6">
      <c r="B40" s="22" t="s">
        <v>257</v>
      </c>
      <c r="C40" s="23">
        <v>10</v>
      </c>
      <c r="D40" s="22" t="s">
        <v>258</v>
      </c>
      <c r="E40" s="22" t="s">
        <v>671</v>
      </c>
      <c r="F40" s="22" t="str">
        <f t="shared" ref="F40:F67" si="2">CONCATENATE(E40,C40)</f>
        <v>7.3.4.10</v>
      </c>
    </row>
    <row r="41" spans="2:6">
      <c r="B41" s="22" t="s">
        <v>257</v>
      </c>
      <c r="C41" s="23">
        <v>11</v>
      </c>
      <c r="D41" s="22" t="s">
        <v>261</v>
      </c>
      <c r="E41" s="22" t="s">
        <v>671</v>
      </c>
      <c r="F41" s="22" t="str">
        <f t="shared" si="2"/>
        <v>7.3.4.11</v>
      </c>
    </row>
    <row r="42" spans="2:6">
      <c r="B42" s="22" t="s">
        <v>257</v>
      </c>
      <c r="C42" s="23">
        <v>12</v>
      </c>
      <c r="D42" s="22" t="s">
        <v>265</v>
      </c>
      <c r="E42" s="22" t="s">
        <v>671</v>
      </c>
      <c r="F42" s="22" t="str">
        <f t="shared" si="2"/>
        <v>7.3.4.12</v>
      </c>
    </row>
    <row r="43" spans="2:6">
      <c r="B43" s="22" t="s">
        <v>257</v>
      </c>
      <c r="C43" s="23">
        <v>13</v>
      </c>
      <c r="D43" s="22" t="s">
        <v>270</v>
      </c>
      <c r="E43" s="22" t="s">
        <v>671</v>
      </c>
      <c r="F43" s="22" t="str">
        <f t="shared" si="2"/>
        <v>7.3.4.13</v>
      </c>
    </row>
    <row r="44" spans="2:6">
      <c r="B44" s="22" t="s">
        <v>257</v>
      </c>
      <c r="C44" s="23">
        <v>14</v>
      </c>
      <c r="D44" s="22" t="s">
        <v>274</v>
      </c>
      <c r="E44" s="22" t="s">
        <v>671</v>
      </c>
      <c r="F44" s="22" t="str">
        <f t="shared" si="2"/>
        <v>7.3.4.14</v>
      </c>
    </row>
    <row r="45" spans="2:6">
      <c r="B45" s="22" t="s">
        <v>257</v>
      </c>
      <c r="C45" s="23">
        <v>15</v>
      </c>
      <c r="D45" s="22" t="s">
        <v>607</v>
      </c>
      <c r="E45" s="22" t="s">
        <v>671</v>
      </c>
      <c r="F45" s="22" t="str">
        <f t="shared" si="2"/>
        <v>7.3.4.15</v>
      </c>
    </row>
    <row r="46" spans="2:6">
      <c r="B46" s="22" t="s">
        <v>296</v>
      </c>
      <c r="C46" s="23">
        <v>1</v>
      </c>
      <c r="D46" s="22" t="s">
        <v>624</v>
      </c>
      <c r="E46" s="22" t="s">
        <v>673</v>
      </c>
      <c r="F46" s="22" t="str">
        <f t="shared" si="2"/>
        <v>7.3.5.1</v>
      </c>
    </row>
    <row r="47" spans="2:6">
      <c r="B47" s="22" t="s">
        <v>296</v>
      </c>
      <c r="C47" s="23">
        <v>2</v>
      </c>
      <c r="D47" s="22" t="s">
        <v>359</v>
      </c>
      <c r="E47" s="22" t="s">
        <v>673</v>
      </c>
      <c r="F47" s="22" t="str">
        <f t="shared" si="2"/>
        <v>7.3.5.2</v>
      </c>
    </row>
    <row r="48" spans="2:6">
      <c r="B48" s="22" t="s">
        <v>296</v>
      </c>
      <c r="C48" s="23">
        <v>3</v>
      </c>
      <c r="D48" s="28" t="s">
        <v>633</v>
      </c>
      <c r="E48" s="22" t="s">
        <v>673</v>
      </c>
      <c r="F48" s="22" t="str">
        <f t="shared" si="2"/>
        <v>7.3.5.3</v>
      </c>
    </row>
    <row r="49" spans="2:6">
      <c r="B49" s="22" t="s">
        <v>296</v>
      </c>
      <c r="C49" s="23">
        <v>4</v>
      </c>
      <c r="D49" s="22" t="s">
        <v>366</v>
      </c>
      <c r="E49" s="22" t="s">
        <v>673</v>
      </c>
      <c r="F49" s="22" t="str">
        <f t="shared" si="2"/>
        <v>7.3.5.4</v>
      </c>
    </row>
    <row r="50" spans="2:6">
      <c r="B50" s="22" t="s">
        <v>296</v>
      </c>
      <c r="C50" s="23">
        <v>5</v>
      </c>
      <c r="D50" s="22" t="s">
        <v>369</v>
      </c>
      <c r="E50" s="22" t="s">
        <v>673</v>
      </c>
      <c r="F50" s="22" t="str">
        <f t="shared" si="2"/>
        <v>7.3.5.5</v>
      </c>
    </row>
    <row r="51" spans="2:6">
      <c r="B51" s="22" t="s">
        <v>296</v>
      </c>
      <c r="C51" s="26">
        <v>6</v>
      </c>
      <c r="D51" s="25" t="s">
        <v>277</v>
      </c>
      <c r="E51" s="22" t="s">
        <v>673</v>
      </c>
      <c r="F51" s="22" t="str">
        <f t="shared" si="2"/>
        <v>7.3.5.6</v>
      </c>
    </row>
    <row r="52" spans="2:6">
      <c r="B52" s="22" t="s">
        <v>296</v>
      </c>
      <c r="C52" s="23">
        <v>7</v>
      </c>
      <c r="D52" s="22" t="s">
        <v>376</v>
      </c>
      <c r="E52" s="22" t="s">
        <v>673</v>
      </c>
      <c r="F52" s="22" t="str">
        <f t="shared" si="2"/>
        <v>7.3.5.7</v>
      </c>
    </row>
    <row r="53" spans="2:6">
      <c r="B53" s="22" t="s">
        <v>296</v>
      </c>
      <c r="C53" s="23">
        <v>8</v>
      </c>
      <c r="D53" s="22" t="s">
        <v>684</v>
      </c>
      <c r="E53" s="22" t="s">
        <v>673</v>
      </c>
      <c r="F53" s="22" t="str">
        <f t="shared" si="2"/>
        <v>7.3.5.8</v>
      </c>
    </row>
    <row r="54" spans="2:6">
      <c r="B54" s="22" t="s">
        <v>296</v>
      </c>
      <c r="C54" s="23">
        <v>9</v>
      </c>
      <c r="D54" s="22" t="s">
        <v>384</v>
      </c>
      <c r="E54" s="22" t="s">
        <v>673</v>
      </c>
      <c r="F54" s="22" t="str">
        <f t="shared" si="2"/>
        <v>7.3.5.9</v>
      </c>
    </row>
    <row r="55" spans="2:6">
      <c r="B55" s="22" t="s">
        <v>296</v>
      </c>
      <c r="C55" s="23">
        <v>10</v>
      </c>
      <c r="D55" s="22" t="s">
        <v>685</v>
      </c>
      <c r="E55" s="22" t="s">
        <v>673</v>
      </c>
      <c r="F55" s="22" t="str">
        <f t="shared" si="2"/>
        <v>7.3.5.10</v>
      </c>
    </row>
    <row r="56" spans="2:6">
      <c r="B56" s="22" t="s">
        <v>296</v>
      </c>
      <c r="C56" s="23">
        <v>11</v>
      </c>
      <c r="D56" s="22" t="s">
        <v>299</v>
      </c>
      <c r="E56" s="22" t="s">
        <v>673</v>
      </c>
      <c r="F56" s="22" t="str">
        <f t="shared" si="2"/>
        <v>7.3.5.11</v>
      </c>
    </row>
    <row r="57" spans="2:6">
      <c r="B57" s="22" t="s">
        <v>296</v>
      </c>
      <c r="C57" s="23">
        <v>12</v>
      </c>
      <c r="D57" s="22" t="s">
        <v>302</v>
      </c>
      <c r="E57" s="22" t="s">
        <v>673</v>
      </c>
      <c r="F57" s="22" t="str">
        <f t="shared" si="2"/>
        <v>7.3.5.12</v>
      </c>
    </row>
    <row r="58" spans="2:6">
      <c r="B58" s="22" t="s">
        <v>296</v>
      </c>
      <c r="C58" s="23">
        <v>13</v>
      </c>
      <c r="D58" s="22" t="s">
        <v>306</v>
      </c>
      <c r="E58" s="22" t="s">
        <v>673</v>
      </c>
      <c r="F58" s="22" t="str">
        <f t="shared" si="2"/>
        <v>7.3.5.13</v>
      </c>
    </row>
    <row r="59" spans="2:6">
      <c r="B59" s="22" t="s">
        <v>296</v>
      </c>
      <c r="C59" s="23">
        <v>14</v>
      </c>
      <c r="D59" s="22" t="s">
        <v>314</v>
      </c>
      <c r="E59" s="22" t="s">
        <v>673</v>
      </c>
      <c r="F59" s="22" t="str">
        <f t="shared" si="2"/>
        <v>7.3.5.14</v>
      </c>
    </row>
    <row r="60" spans="2:6">
      <c r="B60" s="22" t="s">
        <v>296</v>
      </c>
      <c r="C60" s="23">
        <v>15</v>
      </c>
      <c r="D60" s="22" t="s">
        <v>317</v>
      </c>
      <c r="E60" s="22" t="s">
        <v>673</v>
      </c>
      <c r="F60" s="22" t="str">
        <f t="shared" si="2"/>
        <v>7.3.5.15</v>
      </c>
    </row>
    <row r="61" spans="2:6">
      <c r="B61" s="22" t="s">
        <v>296</v>
      </c>
      <c r="C61" s="23">
        <v>16</v>
      </c>
      <c r="D61" s="22" t="s">
        <v>321</v>
      </c>
      <c r="E61" s="22" t="s">
        <v>673</v>
      </c>
      <c r="F61" s="22" t="str">
        <f t="shared" si="2"/>
        <v>7.3.5.16</v>
      </c>
    </row>
    <row r="62" spans="2:6">
      <c r="B62" s="22" t="s">
        <v>296</v>
      </c>
      <c r="C62" s="23">
        <v>17</v>
      </c>
      <c r="D62" s="22" t="s">
        <v>326</v>
      </c>
      <c r="E62" s="22" t="s">
        <v>673</v>
      </c>
      <c r="F62" s="22" t="str">
        <f t="shared" si="2"/>
        <v>7.3.5.17</v>
      </c>
    </row>
    <row r="63" spans="2:6">
      <c r="B63" s="22" t="s">
        <v>296</v>
      </c>
      <c r="C63" s="23">
        <v>18</v>
      </c>
      <c r="D63" s="22" t="s">
        <v>341</v>
      </c>
      <c r="E63" s="22" t="s">
        <v>673</v>
      </c>
      <c r="F63" s="22" t="str">
        <f t="shared" si="2"/>
        <v>7.3.5.18</v>
      </c>
    </row>
    <row r="64" spans="2:6">
      <c r="B64" s="22" t="s">
        <v>296</v>
      </c>
      <c r="C64" s="23">
        <v>19</v>
      </c>
      <c r="D64" s="22" t="s">
        <v>356</v>
      </c>
      <c r="E64" s="22" t="s">
        <v>673</v>
      </c>
      <c r="F64" s="22" t="str">
        <f t="shared" si="2"/>
        <v>7.3.5.19</v>
      </c>
    </row>
    <row r="65" spans="2:6">
      <c r="B65" s="22" t="s">
        <v>296</v>
      </c>
      <c r="C65" s="23">
        <v>20</v>
      </c>
      <c r="D65" s="22" t="s">
        <v>363</v>
      </c>
      <c r="E65" s="22" t="s">
        <v>673</v>
      </c>
      <c r="F65" s="22" t="str">
        <f t="shared" si="2"/>
        <v>7.3.5.20</v>
      </c>
    </row>
    <row r="66" spans="2:6">
      <c r="B66" s="22" t="s">
        <v>387</v>
      </c>
      <c r="C66" s="23">
        <v>1</v>
      </c>
      <c r="D66" s="22" t="s">
        <v>388</v>
      </c>
      <c r="E66" s="22" t="s">
        <v>675</v>
      </c>
      <c r="F66" s="22" t="str">
        <f t="shared" si="2"/>
        <v>7.3.6.1</v>
      </c>
    </row>
    <row r="67" spans="2:6">
      <c r="B67" s="22" t="s">
        <v>387</v>
      </c>
      <c r="C67" s="23">
        <v>2</v>
      </c>
      <c r="D67" s="22" t="s">
        <v>391</v>
      </c>
      <c r="E67" s="22" t="s">
        <v>675</v>
      </c>
      <c r="F67" s="22" t="str">
        <f t="shared" si="2"/>
        <v>7.3.6.2</v>
      </c>
    </row>
    <row r="68" spans="2:6">
      <c r="B68" s="22" t="s">
        <v>387</v>
      </c>
      <c r="C68" s="23">
        <v>3</v>
      </c>
      <c r="D68" s="22" t="s">
        <v>395</v>
      </c>
      <c r="E68" s="22" t="s">
        <v>675</v>
      </c>
      <c r="F68" s="22" t="str">
        <f t="shared" ref="F68:F89" si="3">CONCATENATE(E68,C68)</f>
        <v>7.3.6.3</v>
      </c>
    </row>
    <row r="69" spans="2:6">
      <c r="B69" s="22" t="s">
        <v>387</v>
      </c>
      <c r="C69" s="23">
        <v>4</v>
      </c>
      <c r="D69" s="22" t="s">
        <v>398</v>
      </c>
      <c r="E69" s="22" t="s">
        <v>675</v>
      </c>
      <c r="F69" s="22" t="str">
        <f t="shared" si="3"/>
        <v>7.3.6.4</v>
      </c>
    </row>
    <row r="70" spans="2:6">
      <c r="B70" s="22" t="s">
        <v>387</v>
      </c>
      <c r="C70" s="23">
        <v>5</v>
      </c>
      <c r="D70" s="22" t="s">
        <v>401</v>
      </c>
      <c r="E70" s="22" t="s">
        <v>675</v>
      </c>
      <c r="F70" s="22" t="str">
        <f t="shared" si="3"/>
        <v>7.3.6.5</v>
      </c>
    </row>
    <row r="71" spans="2:6">
      <c r="B71" s="22" t="s">
        <v>387</v>
      </c>
      <c r="C71" s="23">
        <v>6</v>
      </c>
      <c r="D71" s="22" t="s">
        <v>404</v>
      </c>
      <c r="E71" s="22" t="s">
        <v>675</v>
      </c>
      <c r="F71" s="22" t="str">
        <f t="shared" si="3"/>
        <v>7.3.6.6</v>
      </c>
    </row>
    <row r="72" spans="2:6">
      <c r="B72" s="22" t="s">
        <v>133</v>
      </c>
      <c r="C72" s="23">
        <v>1</v>
      </c>
      <c r="D72" s="22" t="s">
        <v>134</v>
      </c>
      <c r="E72" s="22" t="s">
        <v>677</v>
      </c>
      <c r="F72" s="22" t="str">
        <f t="shared" si="3"/>
        <v>7.3.7.1</v>
      </c>
    </row>
    <row r="73" spans="2:6">
      <c r="B73" s="22" t="s">
        <v>133</v>
      </c>
      <c r="C73" s="23">
        <v>2</v>
      </c>
      <c r="D73" s="22" t="s">
        <v>192</v>
      </c>
      <c r="E73" s="22" t="s">
        <v>677</v>
      </c>
      <c r="F73" s="22" t="str">
        <f t="shared" si="3"/>
        <v>7.3.7.2</v>
      </c>
    </row>
    <row r="74" spans="2:6">
      <c r="B74" s="22" t="s">
        <v>133</v>
      </c>
      <c r="C74" s="23">
        <v>3</v>
      </c>
      <c r="D74" s="22" t="s">
        <v>415</v>
      </c>
      <c r="E74" s="22" t="s">
        <v>677</v>
      </c>
      <c r="F74" s="22" t="str">
        <f t="shared" si="3"/>
        <v>7.3.7.3</v>
      </c>
    </row>
    <row r="75" spans="2:6">
      <c r="B75" s="22" t="s">
        <v>133</v>
      </c>
      <c r="C75" s="23">
        <v>4</v>
      </c>
      <c r="D75" s="22" t="s">
        <v>418</v>
      </c>
      <c r="E75" s="22" t="s">
        <v>677</v>
      </c>
      <c r="F75" s="22" t="str">
        <f t="shared" si="3"/>
        <v>7.3.7.4</v>
      </c>
    </row>
    <row r="76" spans="2:6">
      <c r="B76" s="22" t="s">
        <v>421</v>
      </c>
      <c r="C76" s="23">
        <v>1</v>
      </c>
      <c r="D76" s="22" t="s">
        <v>422</v>
      </c>
      <c r="E76" s="22" t="s">
        <v>679</v>
      </c>
      <c r="F76" s="22" t="str">
        <f t="shared" si="3"/>
        <v>7.3.8.1</v>
      </c>
    </row>
    <row r="77" spans="2:6">
      <c r="B77" s="22" t="s">
        <v>421</v>
      </c>
      <c r="C77" s="23">
        <v>2</v>
      </c>
      <c r="D77" s="22" t="s">
        <v>425</v>
      </c>
      <c r="E77" s="22" t="s">
        <v>679</v>
      </c>
      <c r="F77" s="22" t="str">
        <f t="shared" si="3"/>
        <v>7.3.8.2</v>
      </c>
    </row>
    <row r="78" spans="2:6">
      <c r="B78" s="22" t="s">
        <v>421</v>
      </c>
      <c r="C78" s="23">
        <v>3</v>
      </c>
      <c r="D78" s="22" t="s">
        <v>428</v>
      </c>
      <c r="E78" s="22" t="s">
        <v>679</v>
      </c>
      <c r="F78" s="22" t="str">
        <f t="shared" si="3"/>
        <v>7.3.8.3</v>
      </c>
    </row>
    <row r="79" spans="2:6">
      <c r="B79" s="22" t="s">
        <v>410</v>
      </c>
      <c r="C79" s="23">
        <v>1</v>
      </c>
      <c r="D79" s="22" t="s">
        <v>411</v>
      </c>
      <c r="E79" s="22" t="s">
        <v>681</v>
      </c>
      <c r="F79" s="22" t="str">
        <f t="shared" si="3"/>
        <v>7.3.9.1</v>
      </c>
    </row>
    <row r="80" spans="2:6">
      <c r="B80" s="22" t="s">
        <v>410</v>
      </c>
      <c r="C80" s="23">
        <v>2</v>
      </c>
      <c r="D80" s="22" t="s">
        <v>474</v>
      </c>
      <c r="E80" s="22" t="s">
        <v>681</v>
      </c>
      <c r="F80" s="22" t="str">
        <f t="shared" si="3"/>
        <v>7.3.9.2</v>
      </c>
    </row>
    <row r="81" spans="2:6">
      <c r="B81" s="22" t="s">
        <v>410</v>
      </c>
      <c r="C81" s="23">
        <v>3</v>
      </c>
      <c r="D81" s="22" t="s">
        <v>435</v>
      </c>
      <c r="E81" s="22" t="s">
        <v>681</v>
      </c>
      <c r="F81" s="22" t="str">
        <f t="shared" si="3"/>
        <v>7.3.9.3</v>
      </c>
    </row>
    <row r="82" spans="2:6">
      <c r="B82" s="22" t="s">
        <v>410</v>
      </c>
      <c r="C82" s="23">
        <v>4</v>
      </c>
      <c r="D82" s="22" t="s">
        <v>438</v>
      </c>
      <c r="E82" s="22" t="s">
        <v>681</v>
      </c>
      <c r="F82" s="22" t="str">
        <f t="shared" si="3"/>
        <v>7.3.9.4</v>
      </c>
    </row>
    <row r="83" spans="2:6">
      <c r="B83" s="22" t="s">
        <v>410</v>
      </c>
      <c r="C83" s="23">
        <v>5</v>
      </c>
      <c r="D83" s="22" t="s">
        <v>443</v>
      </c>
      <c r="E83" s="22" t="s">
        <v>681</v>
      </c>
      <c r="F83" s="22" t="str">
        <f t="shared" si="3"/>
        <v>7.3.9.5</v>
      </c>
    </row>
    <row r="84" spans="2:6">
      <c r="B84" s="22" t="s">
        <v>410</v>
      </c>
      <c r="C84" s="23">
        <v>6</v>
      </c>
      <c r="D84" s="22" t="s">
        <v>446</v>
      </c>
      <c r="E84" s="22" t="s">
        <v>681</v>
      </c>
      <c r="F84" s="22" t="str">
        <f t="shared" si="3"/>
        <v>7.3.9.6</v>
      </c>
    </row>
    <row r="85" spans="2:6">
      <c r="B85" s="22" t="s">
        <v>137</v>
      </c>
      <c r="C85" s="23">
        <v>1</v>
      </c>
      <c r="D85" s="22" t="s">
        <v>431</v>
      </c>
      <c r="E85" s="22" t="s">
        <v>682</v>
      </c>
      <c r="F85" s="22" t="str">
        <f t="shared" si="3"/>
        <v>7.3.10.1</v>
      </c>
    </row>
    <row r="86" spans="2:6">
      <c r="B86" s="22" t="s">
        <v>137</v>
      </c>
      <c r="C86" s="23">
        <v>2</v>
      </c>
      <c r="D86" s="22" t="s">
        <v>547</v>
      </c>
      <c r="E86" s="22" t="s">
        <v>682</v>
      </c>
      <c r="F86" s="22" t="str">
        <f t="shared" si="3"/>
        <v>7.3.10.2</v>
      </c>
    </row>
    <row r="87" spans="2:6">
      <c r="B87" s="22" t="s">
        <v>137</v>
      </c>
      <c r="C87" s="23">
        <v>3</v>
      </c>
      <c r="D87" s="22" t="s">
        <v>138</v>
      </c>
      <c r="E87" s="22" t="s">
        <v>682</v>
      </c>
      <c r="F87" s="22" t="str">
        <f t="shared" si="3"/>
        <v>7.3.10.3</v>
      </c>
    </row>
    <row r="88" spans="2:6">
      <c r="B88" s="22" t="s">
        <v>137</v>
      </c>
      <c r="C88" s="23">
        <v>4</v>
      </c>
      <c r="D88" s="22" t="s">
        <v>141</v>
      </c>
      <c r="E88" s="22" t="s">
        <v>682</v>
      </c>
      <c r="F88" s="22" t="str">
        <f t="shared" si="3"/>
        <v>7.3.10.4</v>
      </c>
    </row>
    <row r="89" spans="2:6">
      <c r="B89" s="25" t="s">
        <v>651</v>
      </c>
      <c r="C89" s="26">
        <v>1</v>
      </c>
      <c r="D89" s="25" t="s">
        <v>656</v>
      </c>
      <c r="E89" s="22" t="s">
        <v>683</v>
      </c>
      <c r="F89" s="22" t="str">
        <f t="shared" si="3"/>
        <v>8.2.1</v>
      </c>
    </row>
    <row r="90" spans="2:6">
      <c r="B90" s="25" t="s">
        <v>651</v>
      </c>
      <c r="C90" s="26">
        <v>4</v>
      </c>
      <c r="D90" s="25" t="s">
        <v>652</v>
      </c>
      <c r="E90" s="22" t="s">
        <v>683</v>
      </c>
      <c r="F90" s="22" t="str">
        <f>CONCATENATE(E90,C90)</f>
        <v>8.2.4</v>
      </c>
    </row>
    <row r="91" spans="2:6">
      <c r="B91" s="25"/>
      <c r="C91" s="26"/>
      <c r="D91" s="25" t="s">
        <v>173</v>
      </c>
      <c r="E91" s="25"/>
      <c r="F91" s="25"/>
    </row>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L_x0020_Notes xmlns="a052ecc6-f5a4-49f4-aa10-e791a5474042" xsi:nil="true"/>
    <TaxCatchAll xmlns="97e57212-3e02-407f-8b2d-05f7d7f19b15"/>
    <_Flow_SignoffStatus xmlns="a052ecc6-f5a4-49f4-aa10-e791a547404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2" ma:contentTypeDescription="Create a new document." ma:contentTypeScope="" ma:versionID="07b93389a194619a45eb6b307ca15ea1">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1bfcd6de17301a2ddda7d5002781bd8d"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139B92-2B25-4F5B-B918-7F065429C8C0}"/>
</file>

<file path=customXml/itemProps2.xml><?xml version="1.0" encoding="utf-8"?>
<ds:datastoreItem xmlns:ds="http://schemas.openxmlformats.org/officeDocument/2006/customXml" ds:itemID="{CF8EE962-B47E-40D5-ABCB-4ADFBA603F10}"/>
</file>

<file path=customXml/itemProps3.xml><?xml version="1.0" encoding="utf-8"?>
<ds:datastoreItem xmlns:ds="http://schemas.openxmlformats.org/officeDocument/2006/customXml" ds:itemID="{01877030-A3F6-42FE-B9CB-22894ABECE9A}"/>
</file>

<file path=customXml/itemProps4.xml><?xml version="1.0" encoding="utf-8"?>
<ds:datastoreItem xmlns:ds="http://schemas.openxmlformats.org/officeDocument/2006/customXml" ds:itemID="{259EB8CA-4FB7-4752-9C9B-183CDDCD4F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Noyer, Nicholas</cp:lastModifiedBy>
  <cp:revision/>
  <dcterms:created xsi:type="dcterms:W3CDTF">2020-11-16T23:44:17Z</dcterms:created>
  <dcterms:modified xsi:type="dcterms:W3CDTF">2021-05-03T20:39:48Z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a3ba5558-8849-44bf-a17b-92fdebbd8025</vt:lpwstr>
  </property>
</Properties>
</file>