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\Monthly Calculations\PG&amp;E Internet Gas Rate History\Historic Rate Files\"/>
    </mc:Choice>
  </mc:AlternateContent>
  <xr:revisionPtr revIDLastSave="0" documentId="13_ncr:1_{743C8858-D854-472B-A87C-734BAB3C444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G-NGV2 (2019-2020)" sheetId="1" r:id="rId1"/>
  </sheets>
  <externalReferences>
    <externalReference r:id="rId2"/>
  </externalReferences>
  <definedNames>
    <definedName name="HTML1_1" hidden="1">"'[GCSCOSTS.XLS]1997 G-CSP Price '!$A$1:$N$31"</definedName>
    <definedName name="HTML1_10" hidden="1">""</definedName>
    <definedName name="HTML1_11" hidden="1">1</definedName>
    <definedName name="HTML1_12" hidden="1">"I:\GR\MIS_TARF\1997\MyHTML.htm"</definedName>
    <definedName name="HTML1_2" hidden="1">1</definedName>
    <definedName name="HTML1_3" hidden="1">"GCSCOSTS"</definedName>
    <definedName name="HTML1_4" hidden="1">"1997 G-CSP Price "</definedName>
    <definedName name="HTML1_5" hidden="1">""</definedName>
    <definedName name="HTML1_6" hidden="1">-4146</definedName>
    <definedName name="HTML1_7" hidden="1">-4146</definedName>
    <definedName name="HTML1_8" hidden="1">"1/9/97"</definedName>
    <definedName name="HTML1_9" hidden="1">"Katia Sokoloff"</definedName>
    <definedName name="HTML10_1" hidden="1">"'[GCSCOSTS.XLS]1997 G-CSP Price '!$A$5:$J$18"</definedName>
    <definedName name="HTML10_11" hidden="1">1</definedName>
    <definedName name="HTML10_12" hidden="1">"I:\GR\MIS_TARF\1997\UPLOAD\apr_97.htm"</definedName>
    <definedName name="HTML10_2" hidden="1">-4146</definedName>
    <definedName name="HTML10_3" hidden="1">"I:\GR\MIS_TARF\1997\UPLOAD\HTMLTemp.htm"</definedName>
    <definedName name="HTML11_1" hidden="1">"'[GCSCOSTS.XLS]1997 G-CSP Price '!$A$3:$J$18"</definedName>
    <definedName name="HTML11_11" hidden="1">1</definedName>
    <definedName name="HTML11_12" hidden="1">"I:\GR\MIS_TARF\1997\UPLOAD\May_97.htm"</definedName>
    <definedName name="HTML11_2" hidden="1">-4146</definedName>
    <definedName name="HTML11_3" hidden="1">"I:\GR\MIS_TARF\1997\UPLOAD\HTMLTemp.htm"</definedName>
    <definedName name="HTML12_1" hidden="1">"'[GCSCOSTS.XLS]1997 G-CSP Price '!$A$1:$K$20"</definedName>
    <definedName name="HTML12_11" hidden="1">1</definedName>
    <definedName name="HTML12_12" hidden="1">"J:\G_CSP\1997\UPLOAD\Jan98.htm"</definedName>
    <definedName name="HTML12_2" hidden="1">-4146</definedName>
    <definedName name="HTML12_3" hidden="1">"J:\G_CSP\1997\UPLOAD\HTMLTemp.htm"</definedName>
    <definedName name="HTML13_1" hidden="1">"'[GCSCOSTS.XLS]1997 G-CSP Price '!$A$1:$K$21"</definedName>
    <definedName name="HTML13_11" hidden="1">1</definedName>
    <definedName name="HTML13_12" hidden="1">"J:\RD_MODEL\Fb_98.htm"</definedName>
    <definedName name="HTML13_2" hidden="1">-4146</definedName>
    <definedName name="HTML13_3" hidden="1">"J:\G_CSP\UPLOAD\HTMLTemp.htm"</definedName>
    <definedName name="HTML14_1" hidden="1">"'[GCSCOSTS.XLS]G-CSP_1998'!$A$1:$P$14"</definedName>
    <definedName name="HTML14_11" hidden="1">1</definedName>
    <definedName name="HTML14_12" hidden="1">"J:\G_CSP\Upload\jul_98.htm"</definedName>
    <definedName name="HTML14_2" hidden="1">-4146</definedName>
    <definedName name="HTML14_3" hidden="1">"J:\G_CSP\UPLOAD\HTMLTEMP.HTM"</definedName>
    <definedName name="HTML15_1" hidden="1">"'[GCSCOSTS.XLS]G-CSP_1998'!$B$1:$P$14"</definedName>
    <definedName name="HTML15_11" hidden="1">1</definedName>
    <definedName name="HTML15_12" hidden="1">"J:\G_CSP\UPLOAD\Jun97.htm"</definedName>
    <definedName name="HTML15_2" hidden="1">-4146</definedName>
    <definedName name="HTML15_3" hidden="1">"J:\G_CSP\UPLOAD\HTMLTemp.htm"</definedName>
    <definedName name="HTML16_1" hidden="1">"'[GCSCOSTS.XLS]G-CSP_1998'!$A$1:$Q$14"</definedName>
    <definedName name="HTML16_11" hidden="1">1</definedName>
    <definedName name="HTML16_12" hidden="1">"J:\G_CSP\1998\0898\Aug_98.htm"</definedName>
    <definedName name="HTML16_2" hidden="1">-4146</definedName>
    <definedName name="HTML16_3" hidden="1">"J:\G_CSP\UPLOAD\HTMLTEMP.HTM"</definedName>
    <definedName name="HTML17_1" hidden="1">"'[GCSCOSTS.XLS]G-CSP_1998'!$A$1:$S$14"</definedName>
    <definedName name="HTML17_11" hidden="1">1</definedName>
    <definedName name="HTML17_12" hidden="1">"J:\G_CSP\1998\1098\OCT_98.htm"</definedName>
    <definedName name="HTML17_2" hidden="1">-4146</definedName>
    <definedName name="HTML17_3" hidden="1">"J:\G_CSP\UPLOAD\HTMLTemp.htm"</definedName>
    <definedName name="HTML18_1" hidden="1">"'[gcscosts.xls]G-CSP_1998'!$A$1:$S$14"</definedName>
    <definedName name="HTML18_11" hidden="1">1</definedName>
    <definedName name="HTML18_12" hidden="1">"I:\GR\g_csp\1998\1298\\DEc_98.htm"</definedName>
    <definedName name="HTML18_2" hidden="1">-4146</definedName>
    <definedName name="HTML18_3" hidden="1">"I:\GR\g_csp\upload\HTMLTemp.htm"</definedName>
    <definedName name="HTML19_1" hidden="1">"'[gcscosts.xls]G-CSP_1999'!$A$1:$S$18"</definedName>
    <definedName name="HTML19_11" hidden="1">1</definedName>
    <definedName name="HTML19_12" hidden="1">"I:\GR\g_csp\1999\0499\APR_99.htm"</definedName>
    <definedName name="HTML19_2" hidden="1">-4146</definedName>
    <definedName name="HTML19_3" hidden="1">"I:\GR\g_csp\upload\HTMLTemp.htm"</definedName>
    <definedName name="HTML2_1" hidden="1">"'[GCSCOSTS.XLS]1997 G-CSP Price '!$A$1:$N$32"</definedName>
    <definedName name="HTML2_10" hidden="1">""</definedName>
    <definedName name="HTML2_11" hidden="1">1</definedName>
    <definedName name="HTML2_12" hidden="1">"I:\GR\MIS_TARF\1997\MyHTML.htm"</definedName>
    <definedName name="HTML2_2" hidden="1">1</definedName>
    <definedName name="HTML2_3" hidden="1">"GCSCOSTS"</definedName>
    <definedName name="HTML2_4" hidden="1">"1997 G-CSP Price "</definedName>
    <definedName name="HTML2_5" hidden="1">""</definedName>
    <definedName name="HTML2_6" hidden="1">-4146</definedName>
    <definedName name="HTML2_7" hidden="1">-4146</definedName>
    <definedName name="HTML2_8" hidden="1">"1/10/97"</definedName>
    <definedName name="HTML2_9" hidden="1">"Katia Sokoloff"</definedName>
    <definedName name="HTML20_1" hidden="1">"'[gcscosts.xls]G-CSP_1999'!$A$1:$S$14"</definedName>
    <definedName name="HTML20_11" hidden="1">1</definedName>
    <definedName name="HTML20_12" hidden="1">"I:\GR\g_csp\upload\MyHTML.htm"</definedName>
    <definedName name="HTML20_2" hidden="1">-4146</definedName>
    <definedName name="HTML20_3" hidden="1">"I:\GR\g_csp\upload\HTMLTemp.htm"</definedName>
    <definedName name="HTML21_1" hidden="1">"'[gcscosts.xls]G-CSP_1999'!$A$5:$S$18"</definedName>
    <definedName name="HTML21_11" hidden="1">1</definedName>
    <definedName name="HTML21_12" hidden="1">"I:\GR\g_csp\upload\MAR_99.htm"</definedName>
    <definedName name="HTML21_2" hidden="1">-4146</definedName>
    <definedName name="HTML21_3" hidden="1">"I:\GR\g_csp\upload\HTMLTemp.htm"</definedName>
    <definedName name="HTML22_1" hidden="1">"'[gcsp0398-1299.xls]G-CSP_1999'!$A$1:$S$26"</definedName>
    <definedName name="HTML22_11" hidden="1">1</definedName>
    <definedName name="HTML22_12" hidden="1">"I:\GR\g_csp\1999\0799\Jul_99.htm"</definedName>
    <definedName name="HTML22_2" hidden="1">-4146</definedName>
    <definedName name="HTML22_3" hidden="1">"I:\GR\g_csp\upload\HTMLTemp.htm"</definedName>
    <definedName name="HTML23_1" hidden="1">"'[gcsp0398-1299-2.xls]G-CSP_1999'!$A$1:$T$26"</definedName>
    <definedName name="HTML23_11" hidden="1">1</definedName>
    <definedName name="HTML23_12" hidden="1">"I:\GR\g_csp\1999\1099\Oct99.htm"</definedName>
    <definedName name="HTML23_2" hidden="1">-4146</definedName>
    <definedName name="HTML23_3" hidden="1">"I:\GR\g_csp\upload\HTMLTemp.htm"</definedName>
    <definedName name="HTML24_1" hidden="1">"'[gcsp0398-1299-2.xls]G-CSP_1999'!$A$1:$T$28"</definedName>
    <definedName name="HTML24_11" hidden="1">1</definedName>
    <definedName name="HTML24_12" hidden="1">"I:\GR\g_csp\2000\0100\Jan00.htm"</definedName>
    <definedName name="HTML24_2" hidden="1">-4146</definedName>
    <definedName name="HTML24_3" hidden="1">"I:\GR\g_csp\upload\HTMLTemp.htm"</definedName>
    <definedName name="HTML3_1" hidden="1">"'[GCSCOSTS.XLS]1997 G-CSP Price '!$A$5:$N$19"</definedName>
    <definedName name="HTML3_11" hidden="1">1</definedName>
    <definedName name="HTML3_12" hidden="1">"I:\GR\MIS_TARF\1997\Jan_97.htm"</definedName>
    <definedName name="HTML3_2" hidden="1">-4146</definedName>
    <definedName name="HTML3_3" hidden="1">"I:\GR\MIS_TARF\1997\HTMLTemp.htm"</definedName>
    <definedName name="HTML4_1" hidden="1">"'[GCSCOSTS.XLS]1997 G-CSP Price '!$A$1:$N$33"</definedName>
    <definedName name="HTML4_10" hidden="1">""</definedName>
    <definedName name="HTML4_11" hidden="1">1</definedName>
    <definedName name="HTML4_12" hidden="1">"I:\GR\MIS_TARF\1997\UPLOAD\MyHTML.htm"</definedName>
    <definedName name="HTML4_2" hidden="1">1</definedName>
    <definedName name="HTML4_3" hidden="1">"GCSCOSTS"</definedName>
    <definedName name="HTML4_4" hidden="1">"1997 G-CSP Price "</definedName>
    <definedName name="HTML4_5" hidden="1">""</definedName>
    <definedName name="HTML4_6" hidden="1">-4146</definedName>
    <definedName name="HTML4_7" hidden="1">-4146</definedName>
    <definedName name="HTML4_8" hidden="1">"1/14/97"</definedName>
    <definedName name="HTML4_9" hidden="1">"Katia Sokoloff"</definedName>
    <definedName name="HTML5_1" hidden="1">"'[GCSCOSTS.XLS]1997 G-CSP Price '!$A$1:$N$34"</definedName>
    <definedName name="HTML5_11" hidden="1">1</definedName>
    <definedName name="HTML5_12" hidden="1">"I:\GR\MIS_TARF\1997\UPLOAD\Jan_97.htm"</definedName>
    <definedName name="HTML5_2" hidden="1">-4146</definedName>
    <definedName name="HTML5_3" hidden="1">"I:\GR\MIS_TARF\1997\UPLOAD\HTMLTemp.htm"</definedName>
    <definedName name="HTML6_1" hidden="1">"'[GCSCOSTS.XLS]1997 G-CSP Price '!$A$1:$N$19"</definedName>
    <definedName name="HTML6_11" hidden="1">1</definedName>
    <definedName name="HTML6_12" hidden="1">"I:\GR\MIS_TARF\1997\UPLOAD\Jan_97.htm"</definedName>
    <definedName name="HTML6_2" hidden="1">-4146</definedName>
    <definedName name="HTML6_3" hidden="1">"I:\GR\MIS_TARF\1997\UPLOAD\HTMLTemp.htm"</definedName>
    <definedName name="HTML7_1" hidden="1">"'[GCSCOSTS.XLS]1997 G-CSP Price '!$A$1:$N$18"</definedName>
    <definedName name="HTML7_11" hidden="1">1</definedName>
    <definedName name="HTML7_12" hidden="1">"I:\GR\MIS_TARF\1997\UPLOAD\Jan_97.htm"</definedName>
    <definedName name="HTML7_2" hidden="1">-4146</definedName>
    <definedName name="HTML7_3" hidden="1">"I:\GR\MIS_TARF\1997\UPLOAD\HTMLTemp.htm"</definedName>
    <definedName name="HTML8_1" hidden="1">"'[GCSCOSTS.XLS]1997 G-CSP Price '!$A$1:$K$18"</definedName>
    <definedName name="HTML8_11" hidden="1">1</definedName>
    <definedName name="HTML8_12" hidden="1">"J:\G_CSP\1997\UPLOAD\Dec_97.HTM"</definedName>
    <definedName name="HTML8_2" hidden="1">-4146</definedName>
    <definedName name="HTML8_3" hidden="1">"J:\G_CSP\1997\UPLOAD\HTMLTEMP.HTM"</definedName>
    <definedName name="HTML9_1" hidden="1">"'[GCSCOSTS.XLS]1997 G-CSP Price '!$A$1:$J$18"</definedName>
    <definedName name="HTML9_11" hidden="1">1</definedName>
    <definedName name="HTML9_12" hidden="1">"I:\GR\MIS_TARF\1997\UPLOAD\May_Fix.htm"</definedName>
    <definedName name="HTML9_2" hidden="1">-4146</definedName>
    <definedName name="HTML9_3" hidden="1">"I:\GR\MIS_TARF\1997\UPLOAD\HTMLTemp.htm"</definedName>
    <definedName name="HTMLCount" hidden="1">24</definedName>
    <definedName name="_xlnm.Print_Area" localSheetId="0">'G-NGV2 (2019-2020)'!$A$1:$I$43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10" i="1" l="1"/>
  <c r="H10" i="1"/>
  <c r="I9" i="1"/>
  <c r="H9" i="1"/>
  <c r="F33" i="1" l="1"/>
  <c r="G33" i="1" l="1"/>
  <c r="D33" i="1" l="1"/>
  <c r="E33" i="1" l="1"/>
  <c r="H33" i="1" l="1"/>
  <c r="I33" i="1"/>
</calcChain>
</file>

<file path=xl/sharedStrings.xml><?xml version="1.0" encoding="utf-8"?>
<sst xmlns="http://schemas.openxmlformats.org/spreadsheetml/2006/main" count="47" uniqueCount="47">
  <si>
    <t>Pacific Gas and Electric Company</t>
  </si>
  <si>
    <t>Schedule G-NGV2</t>
  </si>
  <si>
    <t>($/therm)</t>
  </si>
  <si>
    <t>Effective Date</t>
  </si>
  <si>
    <t>Advice Number</t>
  </si>
  <si>
    <t>Procurement Charge</t>
  </si>
  <si>
    <t>Transportation Charge</t>
  </si>
  <si>
    <r>
      <t>1/</t>
    </r>
    <r>
      <rPr>
        <sz val="9"/>
        <rFont val="Arial"/>
        <family val="2"/>
      </rPr>
      <t xml:space="preserve"> Rate Schedule G-NGV2 was converted to Standard Status, rather than Experimental, effective August 30, 2008,</t>
    </r>
  </si>
  <si>
    <r>
      <t>3/</t>
    </r>
    <r>
      <rPr>
        <sz val="9"/>
        <rFont val="Arial"/>
        <family val="2"/>
      </rPr>
      <t xml:space="preserve"> Schedule G-PPPS (Public Purpose Program surcharge) needs to be added to the Total G-NGV2 Charge for bill calculation.  See Schedule G-PPS</t>
    </r>
  </si>
  <si>
    <r>
      <t>4/</t>
    </r>
    <r>
      <rPr>
        <sz val="9"/>
        <rFont val="Arial"/>
        <family val="2"/>
      </rPr>
      <t xml:space="preserve"> Rate equals Total Charge multiplied by Per Gasoline Gallon Equivalent of 1.276.</t>
    </r>
  </si>
  <si>
    <r>
      <t>5/</t>
    </r>
    <r>
      <rPr>
        <sz val="9"/>
        <rFont val="Arial"/>
        <family val="2"/>
      </rPr>
      <t xml:space="preserve"> Rate equals Total Charge plus PPP Surcharge multiplied by Per Gasoline Gallon Equivalent of 1.276.</t>
    </r>
  </si>
  <si>
    <r>
      <t>Compressed Natural Gas Service</t>
    </r>
    <r>
      <rPr>
        <b/>
        <vertAlign val="superscript"/>
        <sz val="10"/>
        <rFont val="Arial"/>
        <family val="2"/>
      </rPr>
      <t>1/</t>
    </r>
  </si>
  <si>
    <r>
      <t>Total G-NGV2 Charge</t>
    </r>
    <r>
      <rPr>
        <b/>
        <vertAlign val="superscript"/>
        <sz val="10"/>
        <rFont val="Arial"/>
        <family val="2"/>
      </rPr>
      <t>3/</t>
    </r>
  </si>
  <si>
    <r>
      <t>PPP Surcharge</t>
    </r>
    <r>
      <rPr>
        <b/>
        <vertAlign val="superscript"/>
        <sz val="10"/>
        <rFont val="Arial"/>
        <family val="2"/>
      </rPr>
      <t>3/</t>
    </r>
  </si>
  <si>
    <r>
      <t>Per Gasoline Gallon Equivalent</t>
    </r>
    <r>
      <rPr>
        <b/>
        <vertAlign val="superscript"/>
        <sz val="10"/>
        <rFont val="Arial"/>
        <family val="2"/>
      </rPr>
      <t>4/</t>
    </r>
  </si>
  <si>
    <r>
      <t>Per Gasoline Gallon Equivalent (Including PPP Surcharge)</t>
    </r>
    <r>
      <rPr>
        <b/>
        <vertAlign val="superscript"/>
        <sz val="10"/>
        <rFont val="Arial"/>
        <family val="2"/>
      </rPr>
      <t>5/</t>
    </r>
  </si>
  <si>
    <t xml:space="preserve">   due to Advice Letter 2945-G.</t>
  </si>
  <si>
    <t xml:space="preserve">   for details and exempt customers.</t>
  </si>
  <si>
    <r>
      <t xml:space="preserve">Cap-and-Trade Cost Exemption Credit </t>
    </r>
    <r>
      <rPr>
        <vertAlign val="superscript"/>
        <sz val="10"/>
        <rFont val="Arial"/>
        <family val="2"/>
      </rPr>
      <t>6/</t>
    </r>
  </si>
  <si>
    <r>
      <rPr>
        <vertAlign val="superscript"/>
        <sz val="9"/>
        <color indexed="8"/>
        <rFont val="Arial"/>
        <family val="2"/>
      </rPr>
      <t>6/</t>
    </r>
    <r>
      <rPr>
        <sz val="9"/>
        <color indexed="8"/>
        <rFont val="Arial"/>
        <family val="2"/>
      </rPr>
      <t xml:space="preserve"> The Cap-and-Trade Cost Exemption Credit is applicable to Covered Entities (i.e., customers that currently have a direct obligation to pay for allowances directly to the Air Resources</t>
    </r>
  </si>
  <si>
    <t>4052-G</t>
  </si>
  <si>
    <t>4063-G</t>
  </si>
  <si>
    <t>4070-G</t>
  </si>
  <si>
    <t>4079-G</t>
  </si>
  <si>
    <t>4092-G</t>
  </si>
  <si>
    <t>4102-G</t>
  </si>
  <si>
    <t>4113-G</t>
  </si>
  <si>
    <t>4122-G</t>
  </si>
  <si>
    <t>4135-G</t>
  </si>
  <si>
    <t>4148-G</t>
  </si>
  <si>
    <t>4172-G</t>
  </si>
  <si>
    <t>4183-G</t>
  </si>
  <si>
    <t>4199-G</t>
  </si>
  <si>
    <t>4209-G</t>
  </si>
  <si>
    <t xml:space="preserve">   Board for their Greenhouse Gas (GHG) emissions) who will see a line item credit on their bill equal to $0.05161 per therm times their monthly billed volumes.  See tariff for further details.</t>
  </si>
  <si>
    <t>4222-G</t>
  </si>
  <si>
    <t>4230-G</t>
  </si>
  <si>
    <t>4240-G</t>
  </si>
  <si>
    <t>4251-G</t>
  </si>
  <si>
    <t>4265-G</t>
  </si>
  <si>
    <t>4277-G</t>
  </si>
  <si>
    <t>4300-G</t>
  </si>
  <si>
    <t>4313-G</t>
  </si>
  <si>
    <t>4327-G</t>
  </si>
  <si>
    <r>
      <t>$0.42093</t>
    </r>
    <r>
      <rPr>
        <vertAlign val="superscript"/>
        <sz val="10"/>
        <rFont val="Arial"/>
        <family val="2"/>
      </rPr>
      <t>2/</t>
    </r>
  </si>
  <si>
    <r>
      <t xml:space="preserve">2/ </t>
    </r>
    <r>
      <rPr>
        <sz val="9"/>
        <rFont val="Arial"/>
        <family val="2"/>
      </rPr>
      <t>This procurement rate includes a charge of $0.01115 per therm to reflect account balance amortizations in accordance with Advice Letter 3157-G.</t>
    </r>
  </si>
  <si>
    <t>January 1, 2019, to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</si>
</sst>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mm/dd/yy"/>
    <numFmt numFmtId="165" formatCode="&quot;$&quot;0.00000"/>
    <numFmt numFmtId="166" formatCode="#,##0.00&quot; $&quot;;\-#,##0.00&quot; $&quot;"/>
    <numFmt numFmtId="167" formatCode="_-* #,##0.0_-;\-* #,##0.0_-;_-* &quot;-&quot;??_-;_-@_-"/>
    <numFmt numFmtId="168" formatCode="0.00_)"/>
    <numFmt numFmtId="169" formatCode="0.0000000000"/>
    <numFmt numFmtId="170" formatCode="#,##0.00000000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thin">
        <color indexed="12"/>
      </right>
      <top/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19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2" borderId="1">
      <alignment horizontal="center" vertical="center"/>
    </xf>
    <xf numFmtId="6" fontId="4" fillId="0" borderId="0">
      <protection locked="0"/>
    </xf>
    <xf numFmtId="167" fontId="2" fillId="0" borderId="0">
      <protection locked="0"/>
    </xf>
    <xf numFmtId="38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166" fontId="2" fillId="0" borderId="0">
      <protection locked="0"/>
    </xf>
    <xf numFmtId="166" fontId="2" fillId="0" borderId="0">
      <protection locked="0"/>
    </xf>
    <xf numFmtId="0" fontId="7" fillId="0" borderId="2" applyNumberFormat="0" applyFill="0" applyAlignment="0" applyProtection="0"/>
    <xf numFmtId="10" fontId="5" fillId="4" borderId="3" applyNumberFormat="0" applyBorder="0" applyAlignment="0" applyProtection="0"/>
    <xf numFmtId="37" fontId="8" fillId="0" borderId="0"/>
    <xf numFmtId="168" fontId="9" fillId="0" borderId="0"/>
    <xf numFmtId="0" fontId="2" fillId="0" borderId="0"/>
    <xf numFmtId="10" fontId="2" fillId="0" borderId="0" applyFont="0" applyFill="0" applyBorder="0" applyAlignment="0" applyProtection="0"/>
    <xf numFmtId="166" fontId="2" fillId="0" borderId="4">
      <protection locked="0"/>
    </xf>
    <xf numFmtId="37" fontId="5" fillId="5" borderId="0" applyNumberFormat="0" applyBorder="0" applyAlignment="0" applyProtection="0"/>
    <xf numFmtId="37" fontId="10" fillId="0" borderId="0"/>
    <xf numFmtId="3" fontId="11" fillId="0" borderId="2" applyProtection="0"/>
  </cellStyleXfs>
  <cellXfs count="49">
    <xf numFmtId="0" fontId="0" fillId="0" borderId="0" xfId="0"/>
    <xf numFmtId="0" fontId="13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6" borderId="7" xfId="0" applyFont="1" applyFill="1" applyBorder="1" applyAlignment="1">
      <alignment horizontal="center" wrapText="1"/>
    </xf>
    <xf numFmtId="0" fontId="12" fillId="6" borderId="5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165" fontId="13" fillId="0" borderId="10" xfId="0" applyNumberFormat="1" applyFont="1" applyBorder="1" applyAlignment="1">
      <alignment horizontal="center"/>
    </xf>
    <xf numFmtId="165" fontId="13" fillId="6" borderId="11" xfId="0" applyNumberFormat="1" applyFont="1" applyFill="1" applyBorder="1" applyAlignment="1">
      <alignment horizontal="center"/>
    </xf>
    <xf numFmtId="165" fontId="13" fillId="0" borderId="9" xfId="0" applyNumberFormat="1" applyFont="1" applyFill="1" applyBorder="1" applyAlignment="1">
      <alignment horizontal="center"/>
    </xf>
    <xf numFmtId="0" fontId="5" fillId="0" borderId="0" xfId="0" applyFont="1"/>
    <xf numFmtId="165" fontId="13" fillId="6" borderId="13" xfId="0" applyNumberFormat="1" applyFont="1" applyFill="1" applyBorder="1" applyAlignment="1">
      <alignment horizontal="center"/>
    </xf>
    <xf numFmtId="165" fontId="13" fillId="6" borderId="14" xfId="0" applyNumberFormat="1" applyFont="1" applyFill="1" applyBorder="1" applyAlignment="1">
      <alignment horizontal="center"/>
    </xf>
    <xf numFmtId="165" fontId="13" fillId="6" borderId="15" xfId="0" applyNumberFormat="1" applyFont="1" applyFill="1" applyBorder="1" applyAlignment="1">
      <alignment horizontal="center"/>
    </xf>
    <xf numFmtId="165" fontId="13" fillId="6" borderId="1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170" fontId="13" fillId="0" borderId="0" xfId="0" applyNumberFormat="1" applyFont="1"/>
    <xf numFmtId="0" fontId="17" fillId="0" borderId="0" xfId="13" applyFont="1" applyBorder="1"/>
    <xf numFmtId="0" fontId="0" fillId="0" borderId="0" xfId="0" applyFill="1"/>
    <xf numFmtId="0" fontId="13" fillId="0" borderId="0" xfId="0" applyFont="1" applyFill="1"/>
    <xf numFmtId="165" fontId="2" fillId="0" borderId="9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165" fontId="13" fillId="6" borderId="20" xfId="0" applyNumberFormat="1" applyFont="1" applyFill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0" fontId="15" fillId="0" borderId="0" xfId="0" applyFont="1"/>
    <xf numFmtId="164" fontId="13" fillId="6" borderId="9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13" fillId="6" borderId="22" xfId="0" applyNumberFormat="1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 horizontal="center"/>
    </xf>
    <xf numFmtId="165" fontId="13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8" fillId="0" borderId="0" xfId="0" applyFont="1"/>
    <xf numFmtId="0" fontId="20" fillId="0" borderId="0" xfId="0" applyFont="1"/>
    <xf numFmtId="165" fontId="2" fillId="0" borderId="18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9">
    <cellStyle name="_x0010_“+ˆÉ•?pý¤" xfId="1" xr:uid="{00000000-0005-0000-0000-000000000000}"/>
    <cellStyle name="Actual Date" xfId="2" xr:uid="{00000000-0005-0000-0000-000001000000}"/>
    <cellStyle name="Date" xfId="3" xr:uid="{00000000-0005-0000-0000-000002000000}"/>
    <cellStyle name="Fixed" xfId="4" xr:uid="{00000000-0005-0000-0000-000003000000}"/>
    <cellStyle name="Grey" xfId="5" xr:uid="{00000000-0005-0000-0000-000004000000}"/>
    <cellStyle name="HEADER" xfId="6" xr:uid="{00000000-0005-0000-0000-000005000000}"/>
    <cellStyle name="Heading1" xfId="7" xr:uid="{00000000-0005-0000-0000-000006000000}"/>
    <cellStyle name="Heading2" xfId="8" xr:uid="{00000000-0005-0000-0000-000007000000}"/>
    <cellStyle name="HIGHLIGHT" xfId="9" xr:uid="{00000000-0005-0000-0000-000008000000}"/>
    <cellStyle name="Input [yellow]" xfId="10" xr:uid="{00000000-0005-0000-0000-000009000000}"/>
    <cellStyle name="no dec" xfId="11" xr:uid="{00000000-0005-0000-0000-00000A000000}"/>
    <cellStyle name="Normal" xfId="0" builtinId="0"/>
    <cellStyle name="Normal - Style1" xfId="12" xr:uid="{00000000-0005-0000-0000-00000C000000}"/>
    <cellStyle name="Normal_All Classes Average Gas Rates 5 1 06" xfId="13" xr:uid="{00000000-0005-0000-0000-00000D000000}"/>
    <cellStyle name="Percent [2]" xfId="14" xr:uid="{00000000-0005-0000-0000-00000E000000}"/>
    <cellStyle name="Total" xfId="15" builtinId="25" customBuiltin="1"/>
    <cellStyle name="Unprot" xfId="16" xr:uid="{00000000-0005-0000-0000-000010000000}"/>
    <cellStyle name="Unprot$" xfId="17" xr:uid="{00000000-0005-0000-0000-000011000000}"/>
    <cellStyle name="Unprotect" xfId="18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DDDDDD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/Monthly%20Calculations/G-CP/2020/1220/CP_12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_RE"/>
      <sheetName val="CV_Cover Sheet"/>
      <sheetName val="TC_Table of Contents"/>
      <sheetName val="LOG_Revision History"/>
      <sheetName val="CHK_Model Checks"/>
      <sheetName val="IN_Inputs"/>
      <sheetName val="IN_Proc Volumes"/>
      <sheetName val="IN_BCAP Proc Vol"/>
      <sheetName val="CALC_PGA Amort"/>
      <sheetName val="CALC_Intrastate Backbone"/>
      <sheetName val="CALC_Interstate Charge"/>
      <sheetName val="CALC_Seasonal Interstate Chrg"/>
      <sheetName val="CALC_Residential NGV"/>
      <sheetName val="CALC_Cycled CC Storage"/>
      <sheetName val="CALC_G-CFS Rate"/>
      <sheetName val="CALC_Base&amp;Noncycled CC Storage"/>
      <sheetName val="CALC_Total Rate"/>
      <sheetName val="CALC_Core Rate Table"/>
      <sheetName val="CALC_Core Rate Table-Seasonal"/>
      <sheetName val="OUT_Tariff G-CP"/>
      <sheetName val="OUT_Summary"/>
      <sheetName val="OUT_Summary Annual"/>
      <sheetName val="OUT_Sum Tot Rate"/>
      <sheetName val="OUT_Proc Prelim B"/>
      <sheetName val="OUT_Res Natural Gas Watch"/>
      <sheetName val="OUT_ResNatGasWatch_NewsRelease"/>
      <sheetName val="OUT_G-NR1 Natural Gas Watch"/>
      <sheetName val="OUT_G-NR2 Natural Gas Watch"/>
      <sheetName val="OUT_Tariff G-SUR"/>
      <sheetName val="OUT_PPP Components"/>
      <sheetName val="OUT_Tariff G-CPX"/>
      <sheetName val="OUT_Workpapers New Amort"/>
      <sheetName val="OUT_PGA Balances_CPUC"/>
      <sheetName val="OUT_Avg Res Bill Forecast_Revsd"/>
      <sheetName val="OUT_Tables for Mgmt E-Mail"/>
      <sheetName val="OUT_GCP WP Cover"/>
      <sheetName val="OUT_Tables for Mgmt_ClimCredit"/>
      <sheetName val="Calif IOU Comparison"/>
      <sheetName val="INF_BaselineTableAdviceLetter"/>
      <sheetName val="INF_Daily&amp;MoBQ_Current"/>
      <sheetName val="INF_Daily&amp;MoBQ_Previous"/>
      <sheetName val="OUT_GCP WP Confidential Cover"/>
      <sheetName val="WP_Capacity"/>
      <sheetName val="WP_Intrastate Backbone"/>
      <sheetName val="WP_Base&amp;Noncycled CC Storage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44166</v>
          </cell>
        </row>
        <row r="10">
          <cell r="C10" t="str">
            <v>4337-G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1">
          <cell r="E11">
            <v>1.1341600000000001</v>
          </cell>
        </row>
        <row r="43">
          <cell r="O43">
            <v>2.8570000000000002E-2</v>
          </cell>
        </row>
        <row r="49">
          <cell r="O49">
            <v>5.1610000000000003E-2</v>
          </cell>
        </row>
        <row r="62">
          <cell r="E62">
            <v>2.2080399999999996</v>
          </cell>
          <cell r="I62">
            <v>2.6289699999999998</v>
          </cell>
        </row>
      </sheetData>
      <sheetData sheetId="17" refreshError="1"/>
      <sheetData sheetId="18" refreshError="1"/>
      <sheetData sheetId="19">
        <row r="17">
          <cell r="H17">
            <v>0.31367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7">
          <cell r="G17">
            <v>2.7699999999999999E-3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M71"/>
  <sheetViews>
    <sheetView showGridLines="0" tabSelected="1" zoomScaleNormal="100" workbookViewId="0">
      <selection activeCell="A44" sqref="A44"/>
    </sheetView>
  </sheetViews>
  <sheetFormatPr defaultColWidth="10.6640625" defaultRowHeight="13.2"/>
  <cols>
    <col min="1" max="6" width="15.44140625" style="1" customWidth="1"/>
    <col min="7" max="7" width="13.5546875" style="1" customWidth="1"/>
    <col min="8" max="8" width="14.109375" style="1" customWidth="1"/>
    <col min="9" max="9" width="17.5546875" style="1" customWidth="1"/>
    <col min="10" max="13" width="9.6640625" style="1" customWidth="1"/>
    <col min="14" max="16384" width="10.6640625" style="1"/>
  </cols>
  <sheetData>
    <row r="1" spans="1:13">
      <c r="A1" s="47" t="s">
        <v>0</v>
      </c>
      <c r="B1" s="47"/>
      <c r="C1" s="47"/>
      <c r="D1" s="47"/>
      <c r="E1" s="47"/>
      <c r="F1" s="47"/>
      <c r="G1" s="47"/>
      <c r="H1" s="47"/>
      <c r="I1" s="47"/>
      <c r="J1"/>
      <c r="K1"/>
      <c r="L1"/>
      <c r="M1"/>
    </row>
    <row r="2" spans="1:13" ht="10.5" customHeight="1">
      <c r="A2" s="2"/>
      <c r="B2" s="3"/>
      <c r="C2" s="3"/>
      <c r="D2" s="3"/>
      <c r="E2" s="3"/>
      <c r="F2" s="3"/>
      <c r="G2" s="3"/>
      <c r="H2" s="4"/>
      <c r="I2"/>
      <c r="J2"/>
      <c r="K2"/>
      <c r="L2"/>
      <c r="M2"/>
    </row>
    <row r="3" spans="1:13">
      <c r="A3" s="47" t="s">
        <v>1</v>
      </c>
      <c r="B3" s="47"/>
      <c r="C3" s="47"/>
      <c r="D3" s="47"/>
      <c r="E3" s="47"/>
      <c r="F3" s="47"/>
      <c r="G3" s="47"/>
      <c r="H3" s="47"/>
      <c r="I3" s="47"/>
      <c r="J3"/>
      <c r="K3"/>
      <c r="L3"/>
      <c r="M3"/>
    </row>
    <row r="4" spans="1:13" ht="15.6">
      <c r="A4" s="47" t="s">
        <v>11</v>
      </c>
      <c r="B4" s="47"/>
      <c r="C4" s="47"/>
      <c r="D4" s="47"/>
      <c r="E4" s="47"/>
      <c r="F4" s="47"/>
      <c r="G4" s="47"/>
      <c r="H4" s="47"/>
      <c r="I4" s="47"/>
      <c r="J4"/>
      <c r="K4"/>
      <c r="L4"/>
      <c r="M4"/>
    </row>
    <row r="5" spans="1:13">
      <c r="A5" s="48" t="s">
        <v>46</v>
      </c>
      <c r="B5" s="48"/>
      <c r="C5" s="48"/>
      <c r="D5" s="48"/>
      <c r="E5" s="48"/>
      <c r="F5" s="48"/>
      <c r="G5" s="48"/>
      <c r="H5" s="48"/>
      <c r="I5" s="48"/>
      <c r="J5"/>
      <c r="K5"/>
      <c r="L5"/>
      <c r="M5"/>
    </row>
    <row r="6" spans="1:13">
      <c r="A6" s="46" t="s">
        <v>2</v>
      </c>
      <c r="B6" s="46"/>
      <c r="C6" s="46"/>
      <c r="D6" s="46"/>
      <c r="E6" s="46"/>
      <c r="F6" s="46"/>
      <c r="G6" s="46"/>
      <c r="H6" s="46"/>
      <c r="I6" s="46"/>
      <c r="J6"/>
      <c r="K6"/>
      <c r="L6"/>
      <c r="M6"/>
    </row>
    <row r="7" spans="1:13" ht="9.75" customHeight="1" thickBot="1">
      <c r="A7" s="2"/>
      <c r="B7" s="3"/>
      <c r="C7" s="3"/>
      <c r="D7" s="3"/>
      <c r="E7" s="3"/>
      <c r="F7" s="3"/>
      <c r="G7" s="3"/>
      <c r="H7"/>
      <c r="I7"/>
      <c r="J7"/>
      <c r="K7"/>
      <c r="L7"/>
      <c r="M7"/>
    </row>
    <row r="8" spans="1:13" ht="58.8" customHeight="1">
      <c r="A8" s="5" t="s">
        <v>3</v>
      </c>
      <c r="B8" s="5" t="s">
        <v>4</v>
      </c>
      <c r="C8" s="5" t="s">
        <v>5</v>
      </c>
      <c r="D8" s="6" t="s">
        <v>6</v>
      </c>
      <c r="E8" s="7" t="s">
        <v>12</v>
      </c>
      <c r="F8" s="39" t="s">
        <v>18</v>
      </c>
      <c r="G8" s="8" t="s">
        <v>13</v>
      </c>
      <c r="H8" s="9" t="s">
        <v>14</v>
      </c>
      <c r="I8" s="9" t="s">
        <v>15</v>
      </c>
      <c r="J8"/>
      <c r="K8"/>
      <c r="L8"/>
      <c r="M8"/>
    </row>
    <row r="9" spans="1:13" s="13" customFormat="1" ht="15.6" customHeight="1">
      <c r="A9" s="33">
        <v>43466</v>
      </c>
      <c r="B9" s="34" t="s">
        <v>20</v>
      </c>
      <c r="C9" s="29">
        <v>0.38544</v>
      </c>
      <c r="D9" s="10">
        <v>1.87355</v>
      </c>
      <c r="E9" s="11">
        <v>2.2589899999999998</v>
      </c>
      <c r="F9" s="37">
        <v>4.7809999999999998E-2</v>
      </c>
      <c r="G9" s="12">
        <v>2.811E-2</v>
      </c>
      <c r="H9" s="35">
        <f t="shared" ref="H9" si="0">E9*1.276</f>
        <v>2.8824712399999997</v>
      </c>
      <c r="I9" s="35">
        <f t="shared" ref="I9" si="1">(E9+G9)*1.276</f>
        <v>2.9183395999999995</v>
      </c>
      <c r="J9"/>
      <c r="K9"/>
      <c r="L9"/>
      <c r="M9"/>
    </row>
    <row r="10" spans="1:13" s="13" customFormat="1" ht="15.6" customHeight="1">
      <c r="A10" s="33">
        <v>43497</v>
      </c>
      <c r="B10" s="34" t="s">
        <v>21</v>
      </c>
      <c r="C10" s="43">
        <v>0.41032999999999997</v>
      </c>
      <c r="D10" s="10">
        <v>1.87355</v>
      </c>
      <c r="E10" s="11">
        <v>2.2838799999999999</v>
      </c>
      <c r="F10" s="37">
        <v>4.7809999999999998E-2</v>
      </c>
      <c r="G10" s="12">
        <v>2.811E-2</v>
      </c>
      <c r="H10" s="35">
        <f t="shared" ref="H10" si="2">E10*1.276</f>
        <v>2.9142308799999999</v>
      </c>
      <c r="I10" s="35">
        <f t="shared" ref="I10" si="3">(E10+G10)*1.276</f>
        <v>2.9500992399999997</v>
      </c>
      <c r="J10"/>
      <c r="K10"/>
      <c r="L10"/>
      <c r="M10"/>
    </row>
    <row r="11" spans="1:13" s="13" customFormat="1" ht="15.6" customHeight="1">
      <c r="A11" s="33">
        <v>43525</v>
      </c>
      <c r="B11" s="34" t="s">
        <v>22</v>
      </c>
      <c r="C11" s="24">
        <v>0.33998</v>
      </c>
      <c r="D11" s="10">
        <v>1.8735499999999998</v>
      </c>
      <c r="E11" s="11">
        <v>2.21353</v>
      </c>
      <c r="F11" s="37">
        <v>4.7809999999999998E-2</v>
      </c>
      <c r="G11" s="12">
        <v>2.811E-2</v>
      </c>
      <c r="H11" s="35">
        <v>2.8244642799999999</v>
      </c>
      <c r="I11" s="35">
        <v>2.8603326399999998</v>
      </c>
      <c r="J11"/>
      <c r="K11"/>
      <c r="L11"/>
      <c r="M11"/>
    </row>
    <row r="12" spans="1:13" s="13" customFormat="1" ht="15.6" customHeight="1">
      <c r="A12" s="33">
        <v>43556</v>
      </c>
      <c r="B12" s="34" t="s">
        <v>23</v>
      </c>
      <c r="C12" s="24">
        <v>0.26565</v>
      </c>
      <c r="D12" s="10">
        <v>1.8802399999999999</v>
      </c>
      <c r="E12" s="11">
        <v>2.1458900000000001</v>
      </c>
      <c r="F12" s="37">
        <v>4.7809999999999998E-2</v>
      </c>
      <c r="G12" s="12">
        <v>2.811E-2</v>
      </c>
      <c r="H12" s="35">
        <v>2.73815564</v>
      </c>
      <c r="I12" s="35">
        <v>2.7740239999999998</v>
      </c>
      <c r="J12"/>
      <c r="K12"/>
      <c r="L12"/>
      <c r="M12"/>
    </row>
    <row r="13" spans="1:13" s="13" customFormat="1" ht="15.6" customHeight="1">
      <c r="A13" s="33">
        <v>43586</v>
      </c>
      <c r="B13" s="34" t="s">
        <v>24</v>
      </c>
      <c r="C13" s="24">
        <v>0.17121</v>
      </c>
      <c r="D13" s="10">
        <v>1.8802399999999999</v>
      </c>
      <c r="E13" s="11">
        <v>2.05145</v>
      </c>
      <c r="F13" s="37">
        <v>4.7809999999999998E-2</v>
      </c>
      <c r="G13" s="12">
        <v>2.811E-2</v>
      </c>
      <c r="H13" s="35">
        <v>2.6176501999999999</v>
      </c>
      <c r="I13" s="35">
        <v>2.6535185599999997</v>
      </c>
      <c r="J13"/>
      <c r="K13"/>
      <c r="L13"/>
      <c r="M13"/>
    </row>
    <row r="14" spans="1:13" s="13" customFormat="1" ht="15.6" customHeight="1">
      <c r="A14" s="33">
        <v>43617</v>
      </c>
      <c r="B14" s="34" t="s">
        <v>25</v>
      </c>
      <c r="C14" s="24">
        <v>0.15989</v>
      </c>
      <c r="D14" s="10">
        <v>1.8802399999999999</v>
      </c>
      <c r="E14" s="11">
        <v>2.04013</v>
      </c>
      <c r="F14" s="37">
        <v>4.7809999999999998E-2</v>
      </c>
      <c r="G14" s="12">
        <v>2.811E-2</v>
      </c>
      <c r="H14" s="35">
        <v>2.60320588</v>
      </c>
      <c r="I14" s="35">
        <v>2.6390742399999998</v>
      </c>
      <c r="J14"/>
      <c r="K14"/>
      <c r="L14"/>
      <c r="M14"/>
    </row>
    <row r="15" spans="1:13" s="13" customFormat="1" ht="15.6" customHeight="1">
      <c r="A15" s="33">
        <v>43647</v>
      </c>
      <c r="B15" s="34" t="s">
        <v>26</v>
      </c>
      <c r="C15" s="24">
        <v>0.23873</v>
      </c>
      <c r="D15" s="10">
        <v>1.8802399999999999</v>
      </c>
      <c r="E15" s="11">
        <v>2.11897</v>
      </c>
      <c r="F15" s="37">
        <v>4.7809999999999998E-2</v>
      </c>
      <c r="G15" s="12">
        <v>2.811E-2</v>
      </c>
      <c r="H15" s="35">
        <v>2.7038057200000001</v>
      </c>
      <c r="I15" s="35">
        <v>2.7396740799999999</v>
      </c>
      <c r="J15"/>
      <c r="K15"/>
      <c r="L15"/>
      <c r="M15"/>
    </row>
    <row r="16" spans="1:13" s="13" customFormat="1" ht="15.6" customHeight="1">
      <c r="A16" s="33">
        <v>43678</v>
      </c>
      <c r="B16" s="34" t="s">
        <v>27</v>
      </c>
      <c r="C16" s="24">
        <v>0.25501000000000001</v>
      </c>
      <c r="D16" s="10">
        <v>1.8436799999999998</v>
      </c>
      <c r="E16" s="11">
        <v>2.0986899999999999</v>
      </c>
      <c r="F16" s="37">
        <v>4.7809999999999998E-2</v>
      </c>
      <c r="G16" s="12">
        <v>2.811E-2</v>
      </c>
      <c r="H16" s="35">
        <v>2.6779284400000001</v>
      </c>
      <c r="I16" s="35">
        <v>2.7137967999999999</v>
      </c>
      <c r="J16"/>
      <c r="K16"/>
      <c r="L16"/>
      <c r="M16"/>
    </row>
    <row r="17" spans="1:13" s="13" customFormat="1" ht="15.6" customHeight="1">
      <c r="A17" s="33">
        <v>43709</v>
      </c>
      <c r="B17" s="34" t="s">
        <v>28</v>
      </c>
      <c r="C17" s="24">
        <v>0.21065999999999999</v>
      </c>
      <c r="D17" s="10">
        <v>1.8436799999999998</v>
      </c>
      <c r="E17" s="11">
        <v>2.0543399999999998</v>
      </c>
      <c r="F17" s="37">
        <v>4.7809999999999998E-2</v>
      </c>
      <c r="G17" s="12">
        <v>2.811E-2</v>
      </c>
      <c r="H17" s="35">
        <v>2.6213378399999998</v>
      </c>
      <c r="I17" s="35">
        <v>2.6572061999999996</v>
      </c>
      <c r="J17"/>
      <c r="K17"/>
      <c r="L17"/>
      <c r="M17"/>
    </row>
    <row r="18" spans="1:13" s="13" customFormat="1" ht="15.6" customHeight="1">
      <c r="A18" s="33">
        <v>43739</v>
      </c>
      <c r="B18" s="34" t="s">
        <v>29</v>
      </c>
      <c r="C18" s="24">
        <v>0.21928</v>
      </c>
      <c r="D18" s="10">
        <v>1.8789599999999995</v>
      </c>
      <c r="E18" s="11">
        <v>2.0982400000000001</v>
      </c>
      <c r="F18" s="37">
        <v>4.7809999999999998E-2</v>
      </c>
      <c r="G18" s="12">
        <v>2.811E-2</v>
      </c>
      <c r="H18" s="35">
        <v>2.6773542400000001</v>
      </c>
      <c r="I18" s="35">
        <v>2.7132225999999999</v>
      </c>
      <c r="J18"/>
      <c r="K18"/>
      <c r="L18"/>
      <c r="M18"/>
    </row>
    <row r="19" spans="1:13" s="13" customFormat="1" ht="16.2" customHeight="1">
      <c r="A19" s="33">
        <v>43770</v>
      </c>
      <c r="B19" s="34" t="s">
        <v>30</v>
      </c>
      <c r="C19" s="43">
        <v>0.27539999999999998</v>
      </c>
      <c r="D19" s="10">
        <v>1.8789599999999995</v>
      </c>
      <c r="E19" s="11">
        <v>2.1543600000000001</v>
      </c>
      <c r="F19" s="37">
        <v>4.7809999999999998E-2</v>
      </c>
      <c r="G19" s="12">
        <v>2.811E-2</v>
      </c>
      <c r="H19" s="35">
        <v>2.7489633600000003</v>
      </c>
      <c r="I19" s="35">
        <v>2.7848317200000001</v>
      </c>
      <c r="J19"/>
      <c r="K19"/>
      <c r="L19"/>
      <c r="M19"/>
    </row>
    <row r="20" spans="1:13" s="13" customFormat="1" ht="16.2" customHeight="1">
      <c r="A20" s="33">
        <v>43800</v>
      </c>
      <c r="B20" s="34" t="s">
        <v>31</v>
      </c>
      <c r="C20" s="43">
        <v>0.34410000000000002</v>
      </c>
      <c r="D20" s="10">
        <v>1.8789599999999995</v>
      </c>
      <c r="E20" s="11">
        <v>2.2230599999999998</v>
      </c>
      <c r="F20" s="37">
        <v>4.7809999999999998E-2</v>
      </c>
      <c r="G20" s="12">
        <v>2.811E-2</v>
      </c>
      <c r="H20" s="35">
        <v>2.8366245599999997</v>
      </c>
      <c r="I20" s="35">
        <v>2.8724929199999996</v>
      </c>
      <c r="J20"/>
      <c r="K20"/>
      <c r="L20"/>
      <c r="M20"/>
    </row>
    <row r="21" spans="1:13" s="13" customFormat="1" ht="9.75" customHeight="1">
      <c r="A21" s="31"/>
      <c r="B21" s="32"/>
      <c r="C21" s="14"/>
      <c r="D21" s="15"/>
      <c r="E21" s="16"/>
      <c r="F21" s="36"/>
      <c r="G21" s="14"/>
      <c r="H21" s="17"/>
      <c r="I21" s="17"/>
      <c r="J21"/>
      <c r="K21"/>
      <c r="L21"/>
      <c r="M21"/>
    </row>
    <row r="22" spans="1:13" s="13" customFormat="1" ht="16.2" customHeight="1">
      <c r="A22" s="33">
        <v>43831</v>
      </c>
      <c r="B22" s="34" t="s">
        <v>32</v>
      </c>
      <c r="C22" s="43">
        <v>0.39728999999999998</v>
      </c>
      <c r="D22" s="10">
        <v>1.9253000000000002</v>
      </c>
      <c r="E22" s="11">
        <v>2.3225899999999999</v>
      </c>
      <c r="F22" s="37">
        <v>4.8930000000000001E-2</v>
      </c>
      <c r="G22" s="12">
        <v>2.8570000000000002E-2</v>
      </c>
      <c r="H22" s="35">
        <v>2.96362484</v>
      </c>
      <c r="I22" s="35">
        <v>3.0000801600000004</v>
      </c>
      <c r="J22"/>
      <c r="K22"/>
      <c r="L22"/>
      <c r="M22"/>
    </row>
    <row r="23" spans="1:13" s="13" customFormat="1" ht="16.2" customHeight="1">
      <c r="A23" s="33">
        <v>43862</v>
      </c>
      <c r="B23" s="34" t="s">
        <v>33</v>
      </c>
      <c r="C23" s="43">
        <v>0.38623000000000002</v>
      </c>
      <c r="D23" s="10">
        <v>1.9253000000000002</v>
      </c>
      <c r="E23" s="11">
        <v>2.3115299999999999</v>
      </c>
      <c r="F23" s="37">
        <v>4.8930000000000001E-2</v>
      </c>
      <c r="G23" s="12">
        <v>2.8570000000000002E-2</v>
      </c>
      <c r="H23" s="35">
        <v>2.94951228</v>
      </c>
      <c r="I23" s="35">
        <v>2.9859675999999999</v>
      </c>
      <c r="J23"/>
      <c r="K23"/>
      <c r="L23"/>
      <c r="M23"/>
    </row>
    <row r="24" spans="1:13" s="13" customFormat="1" ht="16.2" customHeight="1">
      <c r="A24" s="33">
        <v>43891</v>
      </c>
      <c r="B24" s="34" t="s">
        <v>35</v>
      </c>
      <c r="C24" s="43">
        <v>0.27578999999999998</v>
      </c>
      <c r="D24" s="10">
        <v>2.2046999999999994</v>
      </c>
      <c r="E24" s="11">
        <v>2.4804900000000001</v>
      </c>
      <c r="F24" s="37">
        <v>5.1610000000000003E-2</v>
      </c>
      <c r="G24" s="12">
        <v>2.8570000000000002E-2</v>
      </c>
      <c r="H24" s="35">
        <v>3.1651052400000004</v>
      </c>
      <c r="I24" s="35">
        <v>3.2015605600000003</v>
      </c>
      <c r="J24"/>
      <c r="K24"/>
      <c r="L24"/>
      <c r="M24"/>
    </row>
    <row r="25" spans="1:13" s="13" customFormat="1" ht="16.2" customHeight="1">
      <c r="A25" s="33">
        <v>43922</v>
      </c>
      <c r="B25" s="34" t="s">
        <v>36</v>
      </c>
      <c r="C25" s="43">
        <v>0.17368</v>
      </c>
      <c r="D25" s="10">
        <v>2.2046999999999994</v>
      </c>
      <c r="E25" s="11">
        <v>2.3783799999999999</v>
      </c>
      <c r="F25" s="37">
        <v>5.1610000000000003E-2</v>
      </c>
      <c r="G25" s="12">
        <v>2.8570000000000002E-2</v>
      </c>
      <c r="H25" s="35">
        <v>3.03481288</v>
      </c>
      <c r="I25" s="35">
        <v>3.0712682000000004</v>
      </c>
      <c r="J25"/>
      <c r="K25"/>
      <c r="L25"/>
      <c r="M25"/>
    </row>
    <row r="26" spans="1:13" s="13" customFormat="1" ht="16.2" customHeight="1">
      <c r="A26" s="33">
        <v>43952</v>
      </c>
      <c r="B26" s="34" t="s">
        <v>37</v>
      </c>
      <c r="C26" s="43">
        <v>0.16308</v>
      </c>
      <c r="D26" s="10">
        <v>2.2046999999999994</v>
      </c>
      <c r="E26" s="11">
        <v>2.3677800000000002</v>
      </c>
      <c r="F26" s="37">
        <v>5.1610000000000003E-2</v>
      </c>
      <c r="G26" s="12">
        <v>2.8570000000000002E-2</v>
      </c>
      <c r="H26" s="35">
        <v>3.0212872800000001</v>
      </c>
      <c r="I26" s="35">
        <v>3.0577426000000005</v>
      </c>
      <c r="J26"/>
      <c r="K26"/>
      <c r="L26"/>
      <c r="M26"/>
    </row>
    <row r="27" spans="1:13" s="13" customFormat="1" ht="16.2" customHeight="1">
      <c r="A27" s="33">
        <v>43983</v>
      </c>
      <c r="B27" s="34" t="s">
        <v>38</v>
      </c>
      <c r="C27" s="43">
        <v>0.18301000000000001</v>
      </c>
      <c r="D27" s="10">
        <v>2.2046999999999994</v>
      </c>
      <c r="E27" s="11">
        <v>2.3877100000000002</v>
      </c>
      <c r="F27" s="37">
        <v>5.1610000000000003E-2</v>
      </c>
      <c r="G27" s="12">
        <v>2.8570000000000002E-2</v>
      </c>
      <c r="H27" s="35">
        <v>3.0467179600000005</v>
      </c>
      <c r="I27" s="35">
        <v>3.0831732800000005</v>
      </c>
      <c r="J27"/>
      <c r="K27"/>
      <c r="L27"/>
      <c r="M27"/>
    </row>
    <row r="28" spans="1:13" s="13" customFormat="1" ht="16.2" customHeight="1">
      <c r="A28" s="33">
        <v>44013</v>
      </c>
      <c r="B28" s="34" t="s">
        <v>39</v>
      </c>
      <c r="C28" s="43">
        <v>0.17652000000000001</v>
      </c>
      <c r="D28" s="10">
        <v>2.2046999999999994</v>
      </c>
      <c r="E28" s="11">
        <v>2.3812199999999999</v>
      </c>
      <c r="F28" s="37">
        <v>5.1610000000000003E-2</v>
      </c>
      <c r="G28" s="12">
        <v>2.8570000000000002E-2</v>
      </c>
      <c r="H28" s="35">
        <v>3.03843672</v>
      </c>
      <c r="I28" s="35">
        <v>3.0748920400000004</v>
      </c>
      <c r="J28"/>
      <c r="K28"/>
      <c r="L28"/>
      <c r="M28"/>
    </row>
    <row r="29" spans="1:13" s="13" customFormat="1" ht="16.2" customHeight="1">
      <c r="A29" s="33">
        <v>44044</v>
      </c>
      <c r="B29" s="34" t="s">
        <v>40</v>
      </c>
      <c r="C29" s="43">
        <v>0.22119</v>
      </c>
      <c r="D29" s="10">
        <v>2.2046999999999994</v>
      </c>
      <c r="E29" s="11">
        <v>2.4258899999999999</v>
      </c>
      <c r="F29" s="37">
        <v>5.1610000000000003E-2</v>
      </c>
      <c r="G29" s="12">
        <v>2.8570000000000002E-2</v>
      </c>
      <c r="H29" s="35">
        <v>3.0954356399999998</v>
      </c>
      <c r="I29" s="35">
        <v>3.1318909600000002</v>
      </c>
      <c r="J29"/>
      <c r="K29"/>
      <c r="L29"/>
      <c r="M29"/>
    </row>
    <row r="30" spans="1:13" s="13" customFormat="1" ht="16.2" customHeight="1">
      <c r="A30" s="33">
        <v>44075</v>
      </c>
      <c r="B30" s="34" t="s">
        <v>41</v>
      </c>
      <c r="C30" s="43">
        <v>0.35702</v>
      </c>
      <c r="D30" s="10">
        <v>2.2046999999999994</v>
      </c>
      <c r="E30" s="11">
        <v>2.5617200000000002</v>
      </c>
      <c r="F30" s="37">
        <v>5.1610000000000003E-2</v>
      </c>
      <c r="G30" s="12">
        <v>2.8570000000000002E-2</v>
      </c>
      <c r="H30" s="35">
        <v>3.2687547200000004</v>
      </c>
      <c r="I30" s="35">
        <v>3.3052100400000004</v>
      </c>
      <c r="J30"/>
      <c r="K30"/>
      <c r="L30"/>
      <c r="M30"/>
    </row>
    <row r="31" spans="1:13" s="13" customFormat="1" ht="16.2" customHeight="1">
      <c r="A31" s="33">
        <v>44105</v>
      </c>
      <c r="B31" s="34" t="s">
        <v>42</v>
      </c>
      <c r="C31" s="43">
        <v>0.31912000000000001</v>
      </c>
      <c r="D31" s="10">
        <v>2.2080399999999996</v>
      </c>
      <c r="E31" s="11">
        <v>2.5271599999999999</v>
      </c>
      <c r="F31" s="37">
        <v>5.1610000000000003E-2</v>
      </c>
      <c r="G31" s="12">
        <v>2.8570000000000002E-2</v>
      </c>
      <c r="H31" s="35">
        <v>3.2246561599999999</v>
      </c>
      <c r="I31" s="35">
        <v>3.2611114800000003</v>
      </c>
      <c r="J31"/>
      <c r="K31"/>
      <c r="L31"/>
      <c r="M31"/>
    </row>
    <row r="32" spans="1:13" s="13" customFormat="1" ht="16.2" customHeight="1">
      <c r="A32" s="33">
        <v>44136</v>
      </c>
      <c r="B32" s="34" t="s">
        <v>43</v>
      </c>
      <c r="C32" s="43">
        <v>0.39606999999999998</v>
      </c>
      <c r="D32" s="10">
        <v>2.2080399999999996</v>
      </c>
      <c r="E32" s="11">
        <v>2.6041099999999999</v>
      </c>
      <c r="F32" s="37">
        <v>5.1610000000000003E-2</v>
      </c>
      <c r="G32" s="12">
        <v>2.8570000000000002E-2</v>
      </c>
      <c r="H32" s="35">
        <v>3.3228443599999999</v>
      </c>
      <c r="I32" s="35">
        <v>3.3592996800000003</v>
      </c>
      <c r="J32"/>
      <c r="K32"/>
      <c r="L32"/>
      <c r="M32"/>
    </row>
    <row r="33" spans="1:13" s="13" customFormat="1" ht="16.2" customHeight="1">
      <c r="A33" s="44">
        <v>44166</v>
      </c>
      <c r="B33" s="45" t="str">
        <f>[1]IN_Inputs!$C$10</f>
        <v>4337-G</v>
      </c>
      <c r="C33" s="25" t="s">
        <v>44</v>
      </c>
      <c r="D33" s="26">
        <f>'[1]CALC_Total Rate'!$E$62</f>
        <v>2.2080399999999996</v>
      </c>
      <c r="E33" s="27">
        <f>'[1]CALC_Total Rate'!$I$62</f>
        <v>2.6289699999999998</v>
      </c>
      <c r="F33" s="38">
        <f>'[1]CALC_Total Rate'!$O$49</f>
        <v>5.1610000000000003E-2</v>
      </c>
      <c r="G33" s="28">
        <f>'[1]CALC_Total Rate'!$O$43</f>
        <v>2.8570000000000002E-2</v>
      </c>
      <c r="H33" s="42">
        <f t="shared" ref="H33" si="4">E33*1.276</f>
        <v>3.3545657199999996</v>
      </c>
      <c r="I33" s="42">
        <f t="shared" ref="I33" si="5">(E33+G33)*1.276</f>
        <v>3.39102104</v>
      </c>
      <c r="J33"/>
      <c r="K33"/>
      <c r="L33"/>
      <c r="M33"/>
    </row>
    <row r="34" spans="1:13" ht="7.5" customHeight="1">
      <c r="A34" s="13"/>
      <c r="B34" s="18"/>
    </row>
    <row r="35" spans="1:13" ht="13.5" customHeight="1">
      <c r="A35" s="19" t="s">
        <v>7</v>
      </c>
      <c r="B35" s="18"/>
    </row>
    <row r="36" spans="1:13" ht="13.5" customHeight="1">
      <c r="A36" s="30" t="s">
        <v>16</v>
      </c>
      <c r="B36" s="18"/>
      <c r="H36" s="20"/>
    </row>
    <row r="37" spans="1:13" ht="13.5" customHeight="1">
      <c r="A37" s="21" t="s">
        <v>45</v>
      </c>
      <c r="B37" s="18"/>
      <c r="H37" s="20"/>
    </row>
    <row r="38" spans="1:13" ht="13.5" customHeight="1">
      <c r="A38" s="19" t="s">
        <v>8</v>
      </c>
      <c r="B38" s="18"/>
      <c r="H38" s="20"/>
    </row>
    <row r="39" spans="1:13" ht="13.5" customHeight="1">
      <c r="A39" s="30" t="s">
        <v>17</v>
      </c>
      <c r="B39" s="18"/>
      <c r="H39" s="20"/>
    </row>
    <row r="40" spans="1:13" ht="13.5" customHeight="1">
      <c r="A40" s="19" t="s">
        <v>9</v>
      </c>
      <c r="B40" s="18"/>
    </row>
    <row r="41" spans="1:13" ht="13.5" customHeight="1">
      <c r="A41" s="19" t="s">
        <v>10</v>
      </c>
      <c r="B41" s="18"/>
    </row>
    <row r="42" spans="1:13" ht="13.8">
      <c r="A42" s="40" t="s">
        <v>19</v>
      </c>
      <c r="B42" s="18"/>
    </row>
    <row r="43" spans="1:13">
      <c r="A43" s="40" t="s">
        <v>34</v>
      </c>
      <c r="B43" s="18"/>
      <c r="C43" s="22"/>
      <c r="D43" s="23"/>
      <c r="E43" s="23"/>
      <c r="F43" s="23"/>
      <c r="G43" s="23"/>
      <c r="H43" s="23"/>
    </row>
    <row r="44" spans="1:13">
      <c r="A44" s="41"/>
      <c r="B44" s="18"/>
    </row>
    <row r="45" spans="1:13">
      <c r="B45" s="18"/>
    </row>
    <row r="46" spans="1:13">
      <c r="B46" s="18"/>
    </row>
    <row r="47" spans="1:13">
      <c r="B47" s="18"/>
    </row>
    <row r="48" spans="1:13">
      <c r="B48" s="18"/>
    </row>
    <row r="49" spans="2:2">
      <c r="B49" s="18"/>
    </row>
    <row r="50" spans="2:2">
      <c r="B50" s="18"/>
    </row>
    <row r="51" spans="2:2">
      <c r="B51" s="18"/>
    </row>
    <row r="52" spans="2:2">
      <c r="B52" s="18"/>
    </row>
    <row r="53" spans="2:2">
      <c r="B53" s="18"/>
    </row>
    <row r="54" spans="2:2">
      <c r="B54" s="18"/>
    </row>
    <row r="55" spans="2:2">
      <c r="B55" s="18"/>
    </row>
    <row r="56" spans="2:2">
      <c r="B56" s="18"/>
    </row>
    <row r="57" spans="2:2">
      <c r="B57" s="18"/>
    </row>
    <row r="58" spans="2:2">
      <c r="B58" s="18"/>
    </row>
    <row r="59" spans="2:2">
      <c r="B59" s="18"/>
    </row>
    <row r="60" spans="2:2">
      <c r="B60" s="18"/>
    </row>
    <row r="61" spans="2:2">
      <c r="B61" s="18"/>
    </row>
    <row r="62" spans="2:2">
      <c r="B62" s="18"/>
    </row>
    <row r="63" spans="2:2">
      <c r="B63" s="18"/>
    </row>
    <row r="64" spans="2:2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</sheetData>
  <mergeCells count="5">
    <mergeCell ref="A6:I6"/>
    <mergeCell ref="A1:I1"/>
    <mergeCell ref="A3:I3"/>
    <mergeCell ref="A4:I4"/>
    <mergeCell ref="A5:I5"/>
  </mergeCells>
  <phoneticPr fontId="10" type="noConversion"/>
  <printOptions horizontalCentered="1"/>
  <pageMargins left="0.75" right="0.75" top="0.15" bottom="0.15" header="0.5" footer="0.5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BC88A5984FC4689F33E6FBD411783" ma:contentTypeVersion="23" ma:contentTypeDescription="Create a new document." ma:contentTypeScope="" ma:versionID="8383864a73a871ca39022333b3733312">
  <xsd:schema xmlns:xsd="http://www.w3.org/2001/XMLSchema" xmlns:xs="http://www.w3.org/2001/XMLSchema" xmlns:p="http://schemas.microsoft.com/office/2006/metadata/properties" xmlns:ns2="97e57212-3e02-407f-8b2d-05f7d7f19b15" xmlns:ns3="a3812db0-12c2-47f5-8626-afeb9ad257e1" xmlns:ns4="c1c77746-5371-4ad1-b4a3-33e5a9ab6541" targetNamespace="http://schemas.microsoft.com/office/2006/metadata/properties" ma:root="true" ma:fieldsID="7449a654d3c48bf0da554081e7257711" ns2:_="" ns3:_="" ns4:_="">
    <xsd:import namespace="97e57212-3e02-407f-8b2d-05f7d7f19b15"/>
    <xsd:import namespace="a3812db0-12c2-47f5-8626-afeb9ad257e1"/>
    <xsd:import namespace="c1c77746-5371-4ad1-b4a3-33e5a9ab6541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SearchProperties" minOccurs="0"/>
                <xsd:element ref="ns3:Comments" minOccurs="0"/>
                <xsd:element ref="ns3:MediaServiceObjectDetectorVersions" minOccurs="0"/>
                <xsd:element ref="ns3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eb6559c-dca6-40f7-bab9-4f78063e049c}" ma:internalName="TaxCatchAll" ma:showField="CatchAllData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eb6559c-dca6-40f7-bab9-4f78063e049c}" ma:internalName="TaxCatchAllLabel" ma:readOnly="true" ma:showField="CatchAllDataLabel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12db0-12c2-47f5-8626-afeb9ad25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9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" ma:index="31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77746-5371-4ad1-b4a3-33e5a9ab654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lcf76f155ced4ddcb4097134ff3c332f xmlns="a3812db0-12c2-47f5-8626-afeb9ad257e1">
      <Terms xmlns="http://schemas.microsoft.com/office/infopath/2007/PartnerControls"/>
    </lcf76f155ced4ddcb4097134ff3c332f>
    <Comments xmlns="a3812db0-12c2-47f5-8626-afeb9ad257e1" xsi:nil="true"/>
    <mca9ac2a47d44219b4ff213ace4480ec xmlns="97e57212-3e02-407f-8b2d-05f7d7f19b15">
      <Terms xmlns="http://schemas.microsoft.com/office/infopath/2007/PartnerControls"/>
    </mca9ac2a47d44219b4ff213ace4480ec>
    <No xmlns="a3812db0-12c2-47f5-8626-afeb9ad257e1" xsi:nil="true"/>
    <TaxCatchAll xmlns="97e57212-3e02-407f-8b2d-05f7d7f19b15" xsi:nil="true"/>
  </documentManagement>
</p:properties>
</file>

<file path=customXml/itemProps1.xml><?xml version="1.0" encoding="utf-8"?>
<ds:datastoreItem xmlns:ds="http://schemas.openxmlformats.org/officeDocument/2006/customXml" ds:itemID="{A2EF4FE3-1724-4507-ADFA-F6DB211DEFA8}"/>
</file>

<file path=customXml/itemProps2.xml><?xml version="1.0" encoding="utf-8"?>
<ds:datastoreItem xmlns:ds="http://schemas.openxmlformats.org/officeDocument/2006/customXml" ds:itemID="{B25D1559-A9CC-436B-A254-605EA73CDD47}"/>
</file>

<file path=customXml/itemProps3.xml><?xml version="1.0" encoding="utf-8"?>
<ds:datastoreItem xmlns:ds="http://schemas.openxmlformats.org/officeDocument/2006/customXml" ds:itemID="{154750C1-3CE2-4D16-A07E-C968C3B5F488}"/>
</file>

<file path=customXml/itemProps4.xml><?xml version="1.0" encoding="utf-8"?>
<ds:datastoreItem xmlns:ds="http://schemas.openxmlformats.org/officeDocument/2006/customXml" ds:itemID="{CA6E9D94-7596-4194-9C68-4E14423F4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G-NGV2 (2019-2020)</vt:lpstr>
      <vt:lpstr>'G-NGV2 (2019-2020)'!Print_Area</vt:lpstr>
    </vt:vector>
  </TitlesOfParts>
  <Company>Pacific Gas and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eab2</dc:creator>
  <cp:lastModifiedBy>Bacon, Elizabeth</cp:lastModifiedBy>
  <cp:lastPrinted>2018-06-27T17:25:00Z</cp:lastPrinted>
  <dcterms:created xsi:type="dcterms:W3CDTF">2011-12-28T01:13:23Z</dcterms:created>
  <dcterms:modified xsi:type="dcterms:W3CDTF">2020-12-18T21:49:41Z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0x01010069ABC88A5984FC4689F33E6FBD411783</vt:lpwstr>
  </property>
</Properties>
</file>