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.sharepoint.com/sites/CWSP2021WMP/Shared Documents/Revision Notice/Supporting materials/"/>
    </mc:Choice>
  </mc:AlternateContent>
  <xr:revisionPtr revIDLastSave="40" documentId="13_ncr:1_{78D57A41-89F6-4821-8286-143C9F1CC709}" xr6:coauthVersionLast="45" xr6:coauthVersionMax="45" xr10:uidLastSave="{DF498C3D-52F9-4A2B-9136-425637C10BD4}"/>
  <bookViews>
    <workbookView xWindow="-120" yWindow="-120" windowWidth="24240" windowHeight="13140" xr2:uid="{0EA46261-638C-477E-866C-0202A294839F}"/>
  </bookViews>
  <sheets>
    <sheet name="Veg 2020 WMP vs 2021 WMP" sheetId="1" r:id="rId1"/>
  </sheets>
  <definedNames>
    <definedName name="CrosstabA">#REF!</definedName>
    <definedName name="SAPCrosstab2">#REF!</definedName>
    <definedName name="SAPCrosstab3">#REF!</definedName>
    <definedName name="SAPCrosstab6">#REF!</definedName>
    <definedName name="SAPCrosstab9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57" i="1" l="1"/>
  <c r="AS57" i="1"/>
  <c r="AR57" i="1"/>
  <c r="AQ57" i="1"/>
  <c r="AN57" i="1"/>
  <c r="AM57" i="1"/>
  <c r="AL57" i="1"/>
  <c r="AK57" i="1"/>
  <c r="AH57" i="1"/>
  <c r="AG57" i="1"/>
  <c r="AF57" i="1"/>
  <c r="AX57" i="1" s="1"/>
  <c r="AE57" i="1"/>
  <c r="AW57" i="1" s="1"/>
  <c r="V57" i="1"/>
  <c r="U57" i="1"/>
  <c r="T57" i="1"/>
  <c r="S57" i="1"/>
  <c r="P57" i="1"/>
  <c r="O57" i="1"/>
  <c r="N57" i="1"/>
  <c r="M57" i="1"/>
  <c r="J57" i="1"/>
  <c r="I57" i="1"/>
  <c r="H57" i="1"/>
  <c r="Z57" i="1" s="1"/>
  <c r="G57" i="1"/>
  <c r="Y57" i="1" s="1"/>
  <c r="AT56" i="1"/>
  <c r="AS56" i="1"/>
  <c r="AR56" i="1"/>
  <c r="AQ56" i="1"/>
  <c r="AN56" i="1"/>
  <c r="AM56" i="1"/>
  <c r="AL56" i="1"/>
  <c r="AK56" i="1"/>
  <c r="AH56" i="1"/>
  <c r="AG56" i="1"/>
  <c r="AF56" i="1"/>
  <c r="AX56" i="1" s="1"/>
  <c r="AE56" i="1"/>
  <c r="AW56" i="1" s="1"/>
  <c r="V56" i="1"/>
  <c r="U56" i="1"/>
  <c r="T56" i="1"/>
  <c r="S56" i="1"/>
  <c r="P56" i="1"/>
  <c r="O56" i="1"/>
  <c r="N56" i="1"/>
  <c r="M56" i="1"/>
  <c r="J56" i="1"/>
  <c r="I56" i="1"/>
  <c r="H56" i="1"/>
  <c r="Z56" i="1" s="1"/>
  <c r="G56" i="1"/>
  <c r="AT55" i="1"/>
  <c r="AS55" i="1"/>
  <c r="AR55" i="1"/>
  <c r="AQ55" i="1"/>
  <c r="AN55" i="1"/>
  <c r="AM55" i="1"/>
  <c r="AL55" i="1"/>
  <c r="AK55" i="1"/>
  <c r="AH55" i="1"/>
  <c r="AG55" i="1"/>
  <c r="AF55" i="1"/>
  <c r="AX55" i="1" s="1"/>
  <c r="AE55" i="1"/>
  <c r="AW55" i="1" s="1"/>
  <c r="V55" i="1"/>
  <c r="U55" i="1"/>
  <c r="T55" i="1"/>
  <c r="S55" i="1"/>
  <c r="P55" i="1"/>
  <c r="O55" i="1"/>
  <c r="N55" i="1"/>
  <c r="M55" i="1"/>
  <c r="J55" i="1"/>
  <c r="I55" i="1"/>
  <c r="H55" i="1"/>
  <c r="Z55" i="1" s="1"/>
  <c r="G55" i="1"/>
  <c r="Y55" i="1" s="1"/>
  <c r="AT54" i="1"/>
  <c r="AS54" i="1"/>
  <c r="AR54" i="1"/>
  <c r="AQ54" i="1"/>
  <c r="AN54" i="1"/>
  <c r="AM54" i="1"/>
  <c r="AL54" i="1"/>
  <c r="AK54" i="1"/>
  <c r="AH54" i="1"/>
  <c r="AZ54" i="1" s="1"/>
  <c r="AG54" i="1"/>
  <c r="AY54" i="1" s="1"/>
  <c r="AF54" i="1"/>
  <c r="AE54" i="1"/>
  <c r="V54" i="1"/>
  <c r="U54" i="1"/>
  <c r="T54" i="1"/>
  <c r="S54" i="1"/>
  <c r="P54" i="1"/>
  <c r="O54" i="1"/>
  <c r="N54" i="1"/>
  <c r="M54" i="1"/>
  <c r="J54" i="1"/>
  <c r="AB54" i="1" s="1"/>
  <c r="I54" i="1"/>
  <c r="H54" i="1"/>
  <c r="G54" i="1"/>
  <c r="Y54" i="1" s="1"/>
  <c r="AT53" i="1"/>
  <c r="AS53" i="1"/>
  <c r="AR53" i="1"/>
  <c r="AQ53" i="1"/>
  <c r="AN53" i="1"/>
  <c r="AM53" i="1"/>
  <c r="AL53" i="1"/>
  <c r="AK53" i="1"/>
  <c r="AH53" i="1"/>
  <c r="AG53" i="1"/>
  <c r="AY53" i="1" s="1"/>
  <c r="AF53" i="1"/>
  <c r="AX53" i="1" s="1"/>
  <c r="AE53" i="1"/>
  <c r="V53" i="1"/>
  <c r="U53" i="1"/>
  <c r="T53" i="1"/>
  <c r="S53" i="1"/>
  <c r="P53" i="1"/>
  <c r="O53" i="1"/>
  <c r="N53" i="1"/>
  <c r="M53" i="1"/>
  <c r="J53" i="1"/>
  <c r="AB53" i="1" s="1"/>
  <c r="I53" i="1"/>
  <c r="AA53" i="1" s="1"/>
  <c r="H53" i="1"/>
  <c r="G53" i="1"/>
  <c r="AT52" i="1"/>
  <c r="AS52" i="1"/>
  <c r="AR52" i="1"/>
  <c r="AQ52" i="1"/>
  <c r="AN52" i="1"/>
  <c r="AM52" i="1"/>
  <c r="AL52" i="1"/>
  <c r="AK52" i="1"/>
  <c r="AH52" i="1"/>
  <c r="AZ52" i="1" s="1"/>
  <c r="AG52" i="1"/>
  <c r="AY52" i="1" s="1"/>
  <c r="AF52" i="1"/>
  <c r="AE52" i="1"/>
  <c r="V52" i="1"/>
  <c r="U52" i="1"/>
  <c r="T52" i="1"/>
  <c r="S52" i="1"/>
  <c r="P52" i="1"/>
  <c r="O52" i="1"/>
  <c r="N52" i="1"/>
  <c r="M52" i="1"/>
  <c r="J52" i="1"/>
  <c r="AB52" i="1" s="1"/>
  <c r="I52" i="1"/>
  <c r="AA52" i="1" s="1"/>
  <c r="H52" i="1"/>
  <c r="G52" i="1"/>
  <c r="AT51" i="1"/>
  <c r="AS51" i="1"/>
  <c r="AR51" i="1"/>
  <c r="AQ51" i="1"/>
  <c r="AN51" i="1"/>
  <c r="AM51" i="1"/>
  <c r="AL51" i="1"/>
  <c r="AK51" i="1"/>
  <c r="AH51" i="1"/>
  <c r="AG51" i="1"/>
  <c r="AF51" i="1"/>
  <c r="AE51" i="1"/>
  <c r="V51" i="1"/>
  <c r="U51" i="1"/>
  <c r="T51" i="1"/>
  <c r="S51" i="1"/>
  <c r="P51" i="1"/>
  <c r="O51" i="1"/>
  <c r="N51" i="1"/>
  <c r="M51" i="1"/>
  <c r="J51" i="1"/>
  <c r="AB51" i="1" s="1"/>
  <c r="I51" i="1"/>
  <c r="H51" i="1"/>
  <c r="G51" i="1"/>
  <c r="AT50" i="1"/>
  <c r="AS50" i="1"/>
  <c r="AR50" i="1"/>
  <c r="AQ50" i="1"/>
  <c r="AN50" i="1"/>
  <c r="AM50" i="1"/>
  <c r="AL50" i="1"/>
  <c r="AK50" i="1"/>
  <c r="AH50" i="1"/>
  <c r="AZ50" i="1" s="1"/>
  <c r="AG50" i="1"/>
  <c r="AF50" i="1"/>
  <c r="AE50" i="1"/>
  <c r="AW50" i="1" s="1"/>
  <c r="V50" i="1"/>
  <c r="U50" i="1"/>
  <c r="T50" i="1"/>
  <c r="S50" i="1"/>
  <c r="P50" i="1"/>
  <c r="O50" i="1"/>
  <c r="N50" i="1"/>
  <c r="M50" i="1"/>
  <c r="J50" i="1"/>
  <c r="AB50" i="1" s="1"/>
  <c r="I50" i="1"/>
  <c r="H50" i="1"/>
  <c r="G50" i="1"/>
  <c r="Y50" i="1" s="1"/>
  <c r="AT49" i="1"/>
  <c r="AS49" i="1"/>
  <c r="AR49" i="1"/>
  <c r="AQ49" i="1"/>
  <c r="AN49" i="1"/>
  <c r="AM49" i="1"/>
  <c r="AL49" i="1"/>
  <c r="AK49" i="1"/>
  <c r="AH49" i="1"/>
  <c r="AZ49" i="1" s="1"/>
  <c r="AG49" i="1"/>
  <c r="AF49" i="1"/>
  <c r="AE49" i="1"/>
  <c r="AW49" i="1" s="1"/>
  <c r="V49" i="1"/>
  <c r="U49" i="1"/>
  <c r="T49" i="1"/>
  <c r="S49" i="1"/>
  <c r="P49" i="1"/>
  <c r="O49" i="1"/>
  <c r="N49" i="1"/>
  <c r="M49" i="1"/>
  <c r="J49" i="1"/>
  <c r="AB49" i="1" s="1"/>
  <c r="I49" i="1"/>
  <c r="H49" i="1"/>
  <c r="G49" i="1"/>
  <c r="Y49" i="1" s="1"/>
  <c r="AT48" i="1"/>
  <c r="AS48" i="1"/>
  <c r="AR48" i="1"/>
  <c r="AQ48" i="1"/>
  <c r="AN48" i="1"/>
  <c r="AM48" i="1"/>
  <c r="AL48" i="1"/>
  <c r="AK48" i="1"/>
  <c r="AH48" i="1"/>
  <c r="AZ48" i="1" s="1"/>
  <c r="AG48" i="1"/>
  <c r="AF48" i="1"/>
  <c r="AE48" i="1"/>
  <c r="V48" i="1"/>
  <c r="U48" i="1"/>
  <c r="T48" i="1"/>
  <c r="S48" i="1"/>
  <c r="P48" i="1"/>
  <c r="O48" i="1"/>
  <c r="N48" i="1"/>
  <c r="M48" i="1"/>
  <c r="J48" i="1"/>
  <c r="AB48" i="1" s="1"/>
  <c r="I48" i="1"/>
  <c r="H48" i="1"/>
  <c r="G48" i="1"/>
  <c r="Y48" i="1" s="1"/>
  <c r="AZ47" i="1"/>
  <c r="AT47" i="1"/>
  <c r="AS47" i="1"/>
  <c r="AR47" i="1"/>
  <c r="AQ47" i="1"/>
  <c r="AN47" i="1"/>
  <c r="AM47" i="1"/>
  <c r="AL47" i="1"/>
  <c r="AK47" i="1"/>
  <c r="AH47" i="1"/>
  <c r="AG47" i="1"/>
  <c r="AF47" i="1"/>
  <c r="AE47" i="1"/>
  <c r="AW47" i="1" s="1"/>
  <c r="V47" i="1"/>
  <c r="U47" i="1"/>
  <c r="T47" i="1"/>
  <c r="S47" i="1"/>
  <c r="P47" i="1"/>
  <c r="O47" i="1"/>
  <c r="N47" i="1"/>
  <c r="M47" i="1"/>
  <c r="J47" i="1"/>
  <c r="AB47" i="1" s="1"/>
  <c r="I47" i="1"/>
  <c r="H47" i="1"/>
  <c r="G47" i="1"/>
  <c r="G67" i="1" s="1"/>
  <c r="AT46" i="1"/>
  <c r="AS46" i="1"/>
  <c r="AR46" i="1"/>
  <c r="AQ46" i="1"/>
  <c r="AN46" i="1"/>
  <c r="AN66" i="1" s="1"/>
  <c r="AM46" i="1"/>
  <c r="AL46" i="1"/>
  <c r="AK46" i="1"/>
  <c r="AH46" i="1"/>
  <c r="AZ46" i="1" s="1"/>
  <c r="AG46" i="1"/>
  <c r="AF46" i="1"/>
  <c r="AE46" i="1"/>
  <c r="AE66" i="1" s="1"/>
  <c r="V46" i="1"/>
  <c r="U46" i="1"/>
  <c r="U66" i="1" s="1"/>
  <c r="T46" i="1"/>
  <c r="S46" i="1"/>
  <c r="P46" i="1"/>
  <c r="P66" i="1" s="1"/>
  <c r="O46" i="1"/>
  <c r="N46" i="1"/>
  <c r="M46" i="1"/>
  <c r="J46" i="1"/>
  <c r="AB46" i="1" s="1"/>
  <c r="I46" i="1"/>
  <c r="H46" i="1"/>
  <c r="G46" i="1"/>
  <c r="Y46" i="1" s="1"/>
  <c r="AT45" i="1"/>
  <c r="AS45" i="1"/>
  <c r="AR45" i="1"/>
  <c r="AQ45" i="1"/>
  <c r="AN45" i="1"/>
  <c r="AM45" i="1"/>
  <c r="AL45" i="1"/>
  <c r="AK45" i="1"/>
  <c r="AH45" i="1"/>
  <c r="AG45" i="1"/>
  <c r="AF45" i="1"/>
  <c r="AX45" i="1" s="1"/>
  <c r="AE45" i="1"/>
  <c r="AW45" i="1" s="1"/>
  <c r="V45" i="1"/>
  <c r="U45" i="1"/>
  <c r="T45" i="1"/>
  <c r="S45" i="1"/>
  <c r="P45" i="1"/>
  <c r="O45" i="1"/>
  <c r="N45" i="1"/>
  <c r="M45" i="1"/>
  <c r="J45" i="1"/>
  <c r="I45" i="1"/>
  <c r="H45" i="1"/>
  <c r="Z45" i="1" s="1"/>
  <c r="G45" i="1"/>
  <c r="AT44" i="1"/>
  <c r="AS44" i="1"/>
  <c r="AR44" i="1"/>
  <c r="AQ44" i="1"/>
  <c r="AN44" i="1"/>
  <c r="AM44" i="1"/>
  <c r="AL44" i="1"/>
  <c r="AK44" i="1"/>
  <c r="AH44" i="1"/>
  <c r="AG44" i="1"/>
  <c r="AY44" i="1" s="1"/>
  <c r="AF44" i="1"/>
  <c r="AX44" i="1" s="1"/>
  <c r="AE44" i="1"/>
  <c r="V44" i="1"/>
  <c r="U44" i="1"/>
  <c r="T44" i="1"/>
  <c r="S44" i="1"/>
  <c r="P44" i="1"/>
  <c r="O44" i="1"/>
  <c r="N44" i="1"/>
  <c r="M44" i="1"/>
  <c r="J44" i="1"/>
  <c r="AB44" i="1" s="1"/>
  <c r="I44" i="1"/>
  <c r="H44" i="1"/>
  <c r="Z44" i="1" s="1"/>
  <c r="G44" i="1"/>
  <c r="AT43" i="1"/>
  <c r="AS43" i="1"/>
  <c r="AR43" i="1"/>
  <c r="AQ43" i="1"/>
  <c r="AN43" i="1"/>
  <c r="AM43" i="1"/>
  <c r="AL43" i="1"/>
  <c r="AK43" i="1"/>
  <c r="AH43" i="1"/>
  <c r="AZ43" i="1" s="1"/>
  <c r="AG43" i="1"/>
  <c r="AF43" i="1"/>
  <c r="AX43" i="1" s="1"/>
  <c r="AE43" i="1"/>
  <c r="AW43" i="1" s="1"/>
  <c r="V43" i="1"/>
  <c r="U43" i="1"/>
  <c r="T43" i="1"/>
  <c r="S43" i="1"/>
  <c r="P43" i="1"/>
  <c r="O43" i="1"/>
  <c r="N43" i="1"/>
  <c r="M43" i="1"/>
  <c r="J43" i="1"/>
  <c r="AB43" i="1" s="1"/>
  <c r="I43" i="1"/>
  <c r="H43" i="1"/>
  <c r="Z43" i="1" s="1"/>
  <c r="G43" i="1"/>
  <c r="Y43" i="1" s="1"/>
  <c r="AT42" i="1"/>
  <c r="AS42" i="1"/>
  <c r="AR42" i="1"/>
  <c r="AQ42" i="1"/>
  <c r="AN42" i="1"/>
  <c r="AM42" i="1"/>
  <c r="AL42" i="1"/>
  <c r="AK42" i="1"/>
  <c r="AH42" i="1"/>
  <c r="AG42" i="1"/>
  <c r="AF42" i="1"/>
  <c r="AX42" i="1" s="1"/>
  <c r="AE42" i="1"/>
  <c r="AW42" i="1" s="1"/>
  <c r="V42" i="1"/>
  <c r="U42" i="1"/>
  <c r="T42" i="1"/>
  <c r="S42" i="1"/>
  <c r="P42" i="1"/>
  <c r="O42" i="1"/>
  <c r="N42" i="1"/>
  <c r="M42" i="1"/>
  <c r="J42" i="1"/>
  <c r="I42" i="1"/>
  <c r="H42" i="1"/>
  <c r="Z42" i="1" s="1"/>
  <c r="G42" i="1"/>
  <c r="Y42" i="1" s="1"/>
  <c r="AT41" i="1"/>
  <c r="AS41" i="1"/>
  <c r="AR41" i="1"/>
  <c r="AQ41" i="1"/>
  <c r="AN41" i="1"/>
  <c r="AM41" i="1"/>
  <c r="AL41" i="1"/>
  <c r="AK41" i="1"/>
  <c r="AH41" i="1"/>
  <c r="AZ41" i="1" s="1"/>
  <c r="AG41" i="1"/>
  <c r="AF41" i="1"/>
  <c r="AX41" i="1" s="1"/>
  <c r="AE41" i="1"/>
  <c r="V41" i="1"/>
  <c r="U41" i="1"/>
  <c r="T41" i="1"/>
  <c r="S41" i="1"/>
  <c r="P41" i="1"/>
  <c r="O41" i="1"/>
  <c r="N41" i="1"/>
  <c r="M41" i="1"/>
  <c r="J41" i="1"/>
  <c r="AB41" i="1" s="1"/>
  <c r="I41" i="1"/>
  <c r="H41" i="1"/>
  <c r="Z41" i="1" s="1"/>
  <c r="G41" i="1"/>
  <c r="Y41" i="1" s="1"/>
  <c r="AT40" i="1"/>
  <c r="AS40" i="1"/>
  <c r="AR40" i="1"/>
  <c r="AQ40" i="1"/>
  <c r="AN40" i="1"/>
  <c r="AM40" i="1"/>
  <c r="AL40" i="1"/>
  <c r="AK40" i="1"/>
  <c r="AH40" i="1"/>
  <c r="AZ40" i="1" s="1"/>
  <c r="AG40" i="1"/>
  <c r="AF40" i="1"/>
  <c r="AX40" i="1" s="1"/>
  <c r="AE40" i="1"/>
  <c r="Z40" i="1"/>
  <c r="V40" i="1"/>
  <c r="U40" i="1"/>
  <c r="T40" i="1"/>
  <c r="S40" i="1"/>
  <c r="P40" i="1"/>
  <c r="O40" i="1"/>
  <c r="N40" i="1"/>
  <c r="M40" i="1"/>
  <c r="J40" i="1"/>
  <c r="AB40" i="1" s="1"/>
  <c r="I40" i="1"/>
  <c r="H40" i="1"/>
  <c r="G40" i="1"/>
  <c r="AT37" i="1"/>
  <c r="AS37" i="1"/>
  <c r="AR37" i="1"/>
  <c r="AQ37" i="1"/>
  <c r="AN37" i="1"/>
  <c r="AM37" i="1"/>
  <c r="AL37" i="1"/>
  <c r="AK37" i="1"/>
  <c r="AH37" i="1"/>
  <c r="AG37" i="1"/>
  <c r="AF37" i="1"/>
  <c r="AE37" i="1"/>
  <c r="V37" i="1"/>
  <c r="U37" i="1"/>
  <c r="T37" i="1"/>
  <c r="S37" i="1"/>
  <c r="P37" i="1"/>
  <c r="O37" i="1"/>
  <c r="N37" i="1"/>
  <c r="M37" i="1"/>
  <c r="J37" i="1"/>
  <c r="I37" i="1"/>
  <c r="H37" i="1"/>
  <c r="G37" i="1"/>
  <c r="AZ16" i="1"/>
  <c r="AY16" i="1"/>
  <c r="AX16" i="1"/>
  <c r="AW16" i="1"/>
  <c r="AT16" i="1"/>
  <c r="AS16" i="1"/>
  <c r="AR16" i="1"/>
  <c r="AQ16" i="1"/>
  <c r="AN16" i="1"/>
  <c r="AM16" i="1"/>
  <c r="AL16" i="1"/>
  <c r="AK16" i="1"/>
  <c r="AH16" i="1"/>
  <c r="AG16" i="1"/>
  <c r="AF16" i="1"/>
  <c r="AE16" i="1"/>
  <c r="AB16" i="1"/>
  <c r="AA16" i="1"/>
  <c r="Z16" i="1"/>
  <c r="Y16" i="1"/>
  <c r="V16" i="1"/>
  <c r="U16" i="1"/>
  <c r="T16" i="1"/>
  <c r="S16" i="1"/>
  <c r="P16" i="1"/>
  <c r="O16" i="1"/>
  <c r="N16" i="1"/>
  <c r="M16" i="1"/>
  <c r="J16" i="1"/>
  <c r="I16" i="1"/>
  <c r="H16" i="1"/>
  <c r="G16" i="1"/>
  <c r="AZ13" i="1"/>
  <c r="AY13" i="1"/>
  <c r="AX13" i="1"/>
  <c r="AW13" i="1"/>
  <c r="AU13" i="1"/>
  <c r="AO13" i="1"/>
  <c r="AI13" i="1"/>
  <c r="AB13" i="1"/>
  <c r="AA13" i="1"/>
  <c r="Z13" i="1"/>
  <c r="Y13" i="1"/>
  <c r="W13" i="1"/>
  <c r="Q13" i="1"/>
  <c r="K13" i="1"/>
  <c r="AZ42" i="1" l="1"/>
  <c r="Y56" i="1"/>
  <c r="AW48" i="1"/>
  <c r="AA40" i="1"/>
  <c r="AY43" i="1"/>
  <c r="BA43" i="1" s="1"/>
  <c r="BA13" i="1"/>
  <c r="AA41" i="1"/>
  <c r="AC41" i="1" s="1"/>
  <c r="K42" i="1"/>
  <c r="AY42" i="1"/>
  <c r="BA42" i="1" s="1"/>
  <c r="AC13" i="1"/>
  <c r="AY41" i="1"/>
  <c r="AA43" i="1"/>
  <c r="AC43" i="1" s="1"/>
  <c r="AB45" i="1"/>
  <c r="AW46" i="1"/>
  <c r="AY40" i="1"/>
  <c r="AB42" i="1"/>
  <c r="AA42" i="1"/>
  <c r="Y47" i="1"/>
  <c r="P80" i="1"/>
  <c r="P60" i="1"/>
  <c r="P58" i="1"/>
  <c r="AE80" i="1"/>
  <c r="AE60" i="1"/>
  <c r="AE58" i="1"/>
  <c r="AS80" i="1"/>
  <c r="AS60" i="1"/>
  <c r="AS58" i="1"/>
  <c r="K41" i="1"/>
  <c r="AN81" i="1"/>
  <c r="AN61" i="1"/>
  <c r="H80" i="1"/>
  <c r="H60" i="1"/>
  <c r="H58" i="1"/>
  <c r="M80" i="1"/>
  <c r="M60" i="1"/>
  <c r="M58" i="1"/>
  <c r="Q40" i="1"/>
  <c r="V80" i="1"/>
  <c r="V60" i="1"/>
  <c r="V58" i="1"/>
  <c r="AF80" i="1"/>
  <c r="AF60" i="1"/>
  <c r="AF58" i="1"/>
  <c r="AK80" i="1"/>
  <c r="AK60" i="1"/>
  <c r="AK58" i="1"/>
  <c r="AO40" i="1"/>
  <c r="AT80" i="1"/>
  <c r="AT60" i="1"/>
  <c r="AT58" i="1"/>
  <c r="H81" i="1"/>
  <c r="H61" i="1"/>
  <c r="M81" i="1"/>
  <c r="M61" i="1"/>
  <c r="Q41" i="1"/>
  <c r="V81" i="1"/>
  <c r="V61" i="1"/>
  <c r="AF81" i="1"/>
  <c r="AF61" i="1"/>
  <c r="AK81" i="1"/>
  <c r="AK61" i="1"/>
  <c r="AO41" i="1"/>
  <c r="AT81" i="1"/>
  <c r="AT61" i="1"/>
  <c r="H82" i="1"/>
  <c r="H62" i="1"/>
  <c r="M82" i="1"/>
  <c r="M62" i="1"/>
  <c r="Q42" i="1"/>
  <c r="V82" i="1"/>
  <c r="V62" i="1"/>
  <c r="AF82" i="1"/>
  <c r="AF62" i="1"/>
  <c r="AK82" i="1"/>
  <c r="AK62" i="1"/>
  <c r="AO42" i="1"/>
  <c r="AT82" i="1"/>
  <c r="AT62" i="1"/>
  <c r="H83" i="1"/>
  <c r="H63" i="1"/>
  <c r="M83" i="1"/>
  <c r="M63" i="1"/>
  <c r="Q43" i="1"/>
  <c r="V83" i="1"/>
  <c r="V63" i="1"/>
  <c r="AF83" i="1"/>
  <c r="AF63" i="1"/>
  <c r="AK83" i="1"/>
  <c r="AK63" i="1"/>
  <c r="AO43" i="1"/>
  <c r="AT83" i="1"/>
  <c r="AT63" i="1"/>
  <c r="H84" i="1"/>
  <c r="H64" i="1"/>
  <c r="M84" i="1"/>
  <c r="M64" i="1"/>
  <c r="Q44" i="1"/>
  <c r="V84" i="1"/>
  <c r="V64" i="1"/>
  <c r="H85" i="1"/>
  <c r="H65" i="1"/>
  <c r="M85" i="1"/>
  <c r="M65" i="1"/>
  <c r="Q45" i="1"/>
  <c r="V85" i="1"/>
  <c r="V65" i="1"/>
  <c r="I86" i="1"/>
  <c r="I66" i="1"/>
  <c r="AA46" i="1"/>
  <c r="O86" i="1"/>
  <c r="O66" i="1"/>
  <c r="AG86" i="1"/>
  <c r="AG66" i="1"/>
  <c r="AY46" i="1"/>
  <c r="AM66" i="1"/>
  <c r="AM86" i="1"/>
  <c r="I87" i="1"/>
  <c r="I67" i="1"/>
  <c r="AA47" i="1"/>
  <c r="O87" i="1"/>
  <c r="O67" i="1"/>
  <c r="AG87" i="1"/>
  <c r="AG67" i="1"/>
  <c r="AY47" i="1"/>
  <c r="AM87" i="1"/>
  <c r="AM67" i="1"/>
  <c r="I88" i="1"/>
  <c r="I68" i="1"/>
  <c r="AA48" i="1"/>
  <c r="O88" i="1"/>
  <c r="O68" i="1"/>
  <c r="AG88" i="1"/>
  <c r="AG68" i="1"/>
  <c r="AY48" i="1"/>
  <c r="AM88" i="1"/>
  <c r="AM68" i="1"/>
  <c r="I89" i="1"/>
  <c r="I69" i="1"/>
  <c r="AA49" i="1"/>
  <c r="O89" i="1"/>
  <c r="O69" i="1"/>
  <c r="AG89" i="1"/>
  <c r="AG69" i="1"/>
  <c r="AY49" i="1"/>
  <c r="AM89" i="1"/>
  <c r="AM69" i="1"/>
  <c r="I90" i="1"/>
  <c r="I70" i="1"/>
  <c r="AA50" i="1"/>
  <c r="O90" i="1"/>
  <c r="O70" i="1"/>
  <c r="AG90" i="1"/>
  <c r="AG70" i="1"/>
  <c r="AY50" i="1"/>
  <c r="AM90" i="1"/>
  <c r="AM70" i="1"/>
  <c r="I91" i="1"/>
  <c r="I71" i="1"/>
  <c r="AA51" i="1"/>
  <c r="O91" i="1"/>
  <c r="O71" i="1"/>
  <c r="AG91" i="1"/>
  <c r="AG71" i="1"/>
  <c r="AY51" i="1"/>
  <c r="AM91" i="1"/>
  <c r="AM71" i="1"/>
  <c r="G80" i="1"/>
  <c r="G60" i="1"/>
  <c r="G58" i="1"/>
  <c r="U80" i="1"/>
  <c r="U60" i="1"/>
  <c r="U58" i="1"/>
  <c r="AI40" i="1"/>
  <c r="P81" i="1"/>
  <c r="P61" i="1"/>
  <c r="AE81" i="1"/>
  <c r="AE61" i="1"/>
  <c r="AS81" i="1"/>
  <c r="AS61" i="1"/>
  <c r="U82" i="1"/>
  <c r="U62" i="1"/>
  <c r="I80" i="1"/>
  <c r="I60" i="1"/>
  <c r="I58" i="1"/>
  <c r="N80" i="1"/>
  <c r="N60" i="1"/>
  <c r="N58" i="1"/>
  <c r="S80" i="1"/>
  <c r="S60" i="1"/>
  <c r="S58" i="1"/>
  <c r="W40" i="1"/>
  <c r="AG80" i="1"/>
  <c r="AG60" i="1"/>
  <c r="AG58" i="1"/>
  <c r="AL80" i="1"/>
  <c r="AL60" i="1"/>
  <c r="AL58" i="1"/>
  <c r="AQ80" i="1"/>
  <c r="AQ60" i="1"/>
  <c r="AQ58" i="1"/>
  <c r="AU40" i="1"/>
  <c r="I81" i="1"/>
  <c r="I61" i="1"/>
  <c r="N81" i="1"/>
  <c r="N61" i="1"/>
  <c r="S81" i="1"/>
  <c r="S61" i="1"/>
  <c r="W41" i="1"/>
  <c r="AG81" i="1"/>
  <c r="AG61" i="1"/>
  <c r="AL81" i="1"/>
  <c r="AL61" i="1"/>
  <c r="AQ81" i="1"/>
  <c r="AQ61" i="1"/>
  <c r="AU41" i="1"/>
  <c r="I82" i="1"/>
  <c r="I62" i="1"/>
  <c r="N82" i="1"/>
  <c r="N62" i="1"/>
  <c r="S82" i="1"/>
  <c r="S62" i="1"/>
  <c r="W42" i="1"/>
  <c r="AG82" i="1"/>
  <c r="AG62" i="1"/>
  <c r="AL82" i="1"/>
  <c r="AL62" i="1"/>
  <c r="AQ82" i="1"/>
  <c r="AQ62" i="1"/>
  <c r="AU42" i="1"/>
  <c r="I83" i="1"/>
  <c r="I63" i="1"/>
  <c r="N83" i="1"/>
  <c r="N63" i="1"/>
  <c r="S83" i="1"/>
  <c r="S63" i="1"/>
  <c r="W43" i="1"/>
  <c r="AG83" i="1"/>
  <c r="AG63" i="1"/>
  <c r="AL83" i="1"/>
  <c r="AL63" i="1"/>
  <c r="AQ83" i="1"/>
  <c r="AQ63" i="1"/>
  <c r="AU43" i="1"/>
  <c r="I84" i="1"/>
  <c r="I64" i="1"/>
  <c r="N84" i="1"/>
  <c r="N64" i="1"/>
  <c r="S84" i="1"/>
  <c r="S64" i="1"/>
  <c r="W44" i="1"/>
  <c r="AE84" i="1"/>
  <c r="AW44" i="1"/>
  <c r="AE64" i="1"/>
  <c r="AI44" i="1"/>
  <c r="AN84" i="1"/>
  <c r="AN64" i="1"/>
  <c r="AS84" i="1"/>
  <c r="AS64" i="1"/>
  <c r="I85" i="1"/>
  <c r="I65" i="1"/>
  <c r="N85" i="1"/>
  <c r="N65" i="1"/>
  <c r="S85" i="1"/>
  <c r="S65" i="1"/>
  <c r="W45" i="1"/>
  <c r="AH85" i="1"/>
  <c r="AH65" i="1"/>
  <c r="AZ45" i="1"/>
  <c r="AM65" i="1"/>
  <c r="AM85" i="1"/>
  <c r="AR85" i="1"/>
  <c r="AR65" i="1"/>
  <c r="J66" i="1"/>
  <c r="J86" i="1"/>
  <c r="AH86" i="1"/>
  <c r="AH66" i="1"/>
  <c r="J87" i="1"/>
  <c r="J67" i="1"/>
  <c r="AH87" i="1"/>
  <c r="AH67" i="1"/>
  <c r="J88" i="1"/>
  <c r="J68" i="1"/>
  <c r="AH88" i="1"/>
  <c r="AH68" i="1"/>
  <c r="J89" i="1"/>
  <c r="J69" i="1"/>
  <c r="AH89" i="1"/>
  <c r="AH69" i="1"/>
  <c r="J90" i="1"/>
  <c r="J70" i="1"/>
  <c r="AH90" i="1"/>
  <c r="AH70" i="1"/>
  <c r="J91" i="1"/>
  <c r="J71" i="1"/>
  <c r="AH91" i="1"/>
  <c r="AH71" i="1"/>
  <c r="AZ51" i="1"/>
  <c r="J80" i="1"/>
  <c r="J60" i="1"/>
  <c r="J58" i="1"/>
  <c r="O80" i="1"/>
  <c r="O60" i="1"/>
  <c r="O58" i="1"/>
  <c r="T80" i="1"/>
  <c r="T60" i="1"/>
  <c r="T58" i="1"/>
  <c r="Y40" i="1"/>
  <c r="AH80" i="1"/>
  <c r="AH60" i="1"/>
  <c r="AH58" i="1"/>
  <c r="AM80" i="1"/>
  <c r="AM60" i="1"/>
  <c r="AM58" i="1"/>
  <c r="AR80" i="1"/>
  <c r="AR60" i="1"/>
  <c r="AR58" i="1"/>
  <c r="AW40" i="1"/>
  <c r="J81" i="1"/>
  <c r="J61" i="1"/>
  <c r="O81" i="1"/>
  <c r="O61" i="1"/>
  <c r="T81" i="1"/>
  <c r="T61" i="1"/>
  <c r="AH81" i="1"/>
  <c r="AH61" i="1"/>
  <c r="AM81" i="1"/>
  <c r="AM61" i="1"/>
  <c r="AR81" i="1"/>
  <c r="AR61" i="1"/>
  <c r="AW41" i="1"/>
  <c r="J82" i="1"/>
  <c r="J62" i="1"/>
  <c r="O82" i="1"/>
  <c r="O62" i="1"/>
  <c r="T82" i="1"/>
  <c r="T62" i="1"/>
  <c r="AH82" i="1"/>
  <c r="AH62" i="1"/>
  <c r="AM82" i="1"/>
  <c r="AM62" i="1"/>
  <c r="AR82" i="1"/>
  <c r="AR62" i="1"/>
  <c r="J63" i="1"/>
  <c r="J83" i="1"/>
  <c r="O83" i="1"/>
  <c r="O63" i="1"/>
  <c r="T63" i="1"/>
  <c r="T83" i="1"/>
  <c r="AH83" i="1"/>
  <c r="AH63" i="1"/>
  <c r="AM63" i="1"/>
  <c r="AM83" i="1"/>
  <c r="AR83" i="1"/>
  <c r="AR63" i="1"/>
  <c r="J64" i="1"/>
  <c r="J84" i="1"/>
  <c r="AF84" i="1"/>
  <c r="AF64" i="1"/>
  <c r="AK84" i="1"/>
  <c r="AK64" i="1"/>
  <c r="AO44" i="1"/>
  <c r="AT84" i="1"/>
  <c r="AT64" i="1"/>
  <c r="AZ44" i="1"/>
  <c r="AE85" i="1"/>
  <c r="AE65" i="1"/>
  <c r="AI45" i="1"/>
  <c r="AN85" i="1"/>
  <c r="AN65" i="1"/>
  <c r="AS85" i="1"/>
  <c r="AS65" i="1"/>
  <c r="AY45" i="1"/>
  <c r="BA45" i="1" s="1"/>
  <c r="S86" i="1"/>
  <c r="S66" i="1"/>
  <c r="W46" i="1"/>
  <c r="AQ86" i="1"/>
  <c r="AQ66" i="1"/>
  <c r="AU46" i="1"/>
  <c r="S87" i="1"/>
  <c r="S67" i="1"/>
  <c r="W47" i="1"/>
  <c r="AQ87" i="1"/>
  <c r="AQ67" i="1"/>
  <c r="AU47" i="1"/>
  <c r="S88" i="1"/>
  <c r="S68" i="1"/>
  <c r="W48" i="1"/>
  <c r="AQ88" i="1"/>
  <c r="AQ68" i="1"/>
  <c r="AU48" i="1"/>
  <c r="S89" i="1"/>
  <c r="S69" i="1"/>
  <c r="W49" i="1"/>
  <c r="AQ89" i="1"/>
  <c r="AQ69" i="1"/>
  <c r="AU49" i="1"/>
  <c r="S90" i="1"/>
  <c r="S70" i="1"/>
  <c r="W50" i="1"/>
  <c r="AQ90" i="1"/>
  <c r="AQ70" i="1"/>
  <c r="AU50" i="1"/>
  <c r="S91" i="1"/>
  <c r="S71" i="1"/>
  <c r="W51" i="1"/>
  <c r="AQ91" i="1"/>
  <c r="AQ71" i="1"/>
  <c r="AU51" i="1"/>
  <c r="K40" i="1"/>
  <c r="AN80" i="1"/>
  <c r="AN60" i="1"/>
  <c r="AN58" i="1"/>
  <c r="G81" i="1"/>
  <c r="G61" i="1"/>
  <c r="U81" i="1"/>
  <c r="U61" i="1"/>
  <c r="AI41" i="1"/>
  <c r="G82" i="1"/>
  <c r="G62" i="1"/>
  <c r="P82" i="1"/>
  <c r="P62" i="1"/>
  <c r="AE82" i="1"/>
  <c r="AE62" i="1"/>
  <c r="AI42" i="1"/>
  <c r="AN82" i="1"/>
  <c r="AN62" i="1"/>
  <c r="AS82" i="1"/>
  <c r="AS62" i="1"/>
  <c r="G83" i="1"/>
  <c r="G63" i="1"/>
  <c r="K43" i="1"/>
  <c r="P83" i="1"/>
  <c r="P63" i="1"/>
  <c r="U83" i="1"/>
  <c r="U63" i="1"/>
  <c r="AE83" i="1"/>
  <c r="AE63" i="1"/>
  <c r="AI43" i="1"/>
  <c r="AN83" i="1"/>
  <c r="AN63" i="1"/>
  <c r="AS83" i="1"/>
  <c r="AS63" i="1"/>
  <c r="G84" i="1"/>
  <c r="G64" i="1"/>
  <c r="Y44" i="1"/>
  <c r="K44" i="1"/>
  <c r="P84" i="1"/>
  <c r="P64" i="1"/>
  <c r="U84" i="1"/>
  <c r="U64" i="1"/>
  <c r="AA44" i="1"/>
  <c r="AG84" i="1"/>
  <c r="AG64" i="1"/>
  <c r="AL84" i="1"/>
  <c r="AL64" i="1"/>
  <c r="AQ84" i="1"/>
  <c r="AQ64" i="1"/>
  <c r="AU44" i="1"/>
  <c r="G85" i="1"/>
  <c r="Y45" i="1"/>
  <c r="G65" i="1"/>
  <c r="K45" i="1"/>
  <c r="P85" i="1"/>
  <c r="P65" i="1"/>
  <c r="U85" i="1"/>
  <c r="U65" i="1"/>
  <c r="AA45" i="1"/>
  <c r="AF85" i="1"/>
  <c r="AF65" i="1"/>
  <c r="AK85" i="1"/>
  <c r="AK65" i="1"/>
  <c r="AO45" i="1"/>
  <c r="AT85" i="1"/>
  <c r="AT65" i="1"/>
  <c r="H86" i="1"/>
  <c r="H66" i="1"/>
  <c r="Z46" i="1"/>
  <c r="AC46" i="1" s="1"/>
  <c r="N86" i="1"/>
  <c r="N66" i="1"/>
  <c r="T66" i="1"/>
  <c r="T86" i="1"/>
  <c r="AL86" i="1"/>
  <c r="AL66" i="1"/>
  <c r="AX46" i="1"/>
  <c r="AR86" i="1"/>
  <c r="AR66" i="1"/>
  <c r="N87" i="1"/>
  <c r="N67" i="1"/>
  <c r="Z47" i="1"/>
  <c r="T87" i="1"/>
  <c r="T67" i="1"/>
  <c r="AL87" i="1"/>
  <c r="AL67" i="1"/>
  <c r="AX47" i="1"/>
  <c r="AR87" i="1"/>
  <c r="AR67" i="1"/>
  <c r="N88" i="1"/>
  <c r="N68" i="1"/>
  <c r="Z48" i="1"/>
  <c r="T88" i="1"/>
  <c r="T68" i="1"/>
  <c r="AL88" i="1"/>
  <c r="AL68" i="1"/>
  <c r="AX48" i="1"/>
  <c r="AR88" i="1"/>
  <c r="AR68" i="1"/>
  <c r="N89" i="1"/>
  <c r="N69" i="1"/>
  <c r="Z49" i="1"/>
  <c r="T89" i="1"/>
  <c r="T69" i="1"/>
  <c r="AL89" i="1"/>
  <c r="AL69" i="1"/>
  <c r="AX49" i="1"/>
  <c r="AR89" i="1"/>
  <c r="AR69" i="1"/>
  <c r="N90" i="1"/>
  <c r="N70" i="1"/>
  <c r="Z50" i="1"/>
  <c r="T90" i="1"/>
  <c r="T70" i="1"/>
  <c r="AL90" i="1"/>
  <c r="AL70" i="1"/>
  <c r="AX50" i="1"/>
  <c r="AR90" i="1"/>
  <c r="AR70" i="1"/>
  <c r="N91" i="1"/>
  <c r="N71" i="1"/>
  <c r="Z51" i="1"/>
  <c r="T91" i="1"/>
  <c r="T71" i="1"/>
  <c r="Y51" i="1"/>
  <c r="AL91" i="1"/>
  <c r="AL71" i="1"/>
  <c r="AX51" i="1"/>
  <c r="AR91" i="1"/>
  <c r="AR71" i="1"/>
  <c r="AW51" i="1"/>
  <c r="M86" i="1"/>
  <c r="M66" i="1"/>
  <c r="Q46" i="1"/>
  <c r="V86" i="1"/>
  <c r="V66" i="1"/>
  <c r="AF86" i="1"/>
  <c r="AF66" i="1"/>
  <c r="AK86" i="1"/>
  <c r="AK66" i="1"/>
  <c r="AO66" i="1" s="1"/>
  <c r="AO46" i="1"/>
  <c r="AT86" i="1"/>
  <c r="AT66" i="1"/>
  <c r="H87" i="1"/>
  <c r="H67" i="1"/>
  <c r="M87" i="1"/>
  <c r="M67" i="1"/>
  <c r="Q47" i="1"/>
  <c r="V87" i="1"/>
  <c r="V67" i="1"/>
  <c r="AF87" i="1"/>
  <c r="AF67" i="1"/>
  <c r="AK87" i="1"/>
  <c r="AK67" i="1"/>
  <c r="AO47" i="1"/>
  <c r="AT87" i="1"/>
  <c r="AT67" i="1"/>
  <c r="H88" i="1"/>
  <c r="H68" i="1"/>
  <c r="Z68" i="1" s="1"/>
  <c r="M68" i="1"/>
  <c r="M88" i="1"/>
  <c r="Q48" i="1"/>
  <c r="V88" i="1"/>
  <c r="V68" i="1"/>
  <c r="AF88" i="1"/>
  <c r="AF68" i="1"/>
  <c r="AK88" i="1"/>
  <c r="AK68" i="1"/>
  <c r="AO48" i="1"/>
  <c r="AT88" i="1"/>
  <c r="AT68" i="1"/>
  <c r="H89" i="1"/>
  <c r="H69" i="1"/>
  <c r="Z69" i="1" s="1"/>
  <c r="M89" i="1"/>
  <c r="M69" i="1"/>
  <c r="Q49" i="1"/>
  <c r="V89" i="1"/>
  <c r="V69" i="1"/>
  <c r="AF89" i="1"/>
  <c r="AF69" i="1"/>
  <c r="AK89" i="1"/>
  <c r="AK69" i="1"/>
  <c r="AO49" i="1"/>
  <c r="AT89" i="1"/>
  <c r="AT69" i="1"/>
  <c r="H90" i="1"/>
  <c r="H70" i="1"/>
  <c r="Z70" i="1" s="1"/>
  <c r="M90" i="1"/>
  <c r="M70" i="1"/>
  <c r="Q50" i="1"/>
  <c r="V90" i="1"/>
  <c r="V70" i="1"/>
  <c r="AF90" i="1"/>
  <c r="AF70" i="1"/>
  <c r="AK90" i="1"/>
  <c r="AK70" i="1"/>
  <c r="AO50" i="1"/>
  <c r="AT90" i="1"/>
  <c r="AT70" i="1"/>
  <c r="H91" i="1"/>
  <c r="H71" i="1"/>
  <c r="M71" i="1"/>
  <c r="M91" i="1"/>
  <c r="Q51" i="1"/>
  <c r="V91" i="1"/>
  <c r="V71" i="1"/>
  <c r="AF91" i="1"/>
  <c r="AF71" i="1"/>
  <c r="AK91" i="1"/>
  <c r="AK71" i="1"/>
  <c r="AO51" i="1"/>
  <c r="AT91" i="1"/>
  <c r="AT71" i="1"/>
  <c r="H92" i="1"/>
  <c r="H72" i="1"/>
  <c r="M92" i="1"/>
  <c r="M72" i="1"/>
  <c r="Q52" i="1"/>
  <c r="V72" i="1"/>
  <c r="V92" i="1"/>
  <c r="AF72" i="1"/>
  <c r="AF92" i="1"/>
  <c r="AK92" i="1"/>
  <c r="AK72" i="1"/>
  <c r="AO52" i="1"/>
  <c r="AT92" i="1"/>
  <c r="AT72" i="1"/>
  <c r="H93" i="1"/>
  <c r="H73" i="1"/>
  <c r="M73" i="1"/>
  <c r="M93" i="1"/>
  <c r="Q53" i="1"/>
  <c r="V73" i="1"/>
  <c r="V93" i="1"/>
  <c r="AE93" i="1"/>
  <c r="AE73" i="1"/>
  <c r="AI53" i="1"/>
  <c r="AN93" i="1"/>
  <c r="AN73" i="1"/>
  <c r="AS93" i="1"/>
  <c r="AS73" i="1"/>
  <c r="I94" i="1"/>
  <c r="I74" i="1"/>
  <c r="N94" i="1"/>
  <c r="N74" i="1"/>
  <c r="S94" i="1"/>
  <c r="S74" i="1"/>
  <c r="W54" i="1"/>
  <c r="AF94" i="1"/>
  <c r="AF74" i="1"/>
  <c r="AK94" i="1"/>
  <c r="AK74" i="1"/>
  <c r="AO54" i="1"/>
  <c r="AT94" i="1"/>
  <c r="AT74" i="1"/>
  <c r="J95" i="1"/>
  <c r="J75" i="1"/>
  <c r="O95" i="1"/>
  <c r="O75" i="1"/>
  <c r="T95" i="1"/>
  <c r="T75" i="1"/>
  <c r="AH95" i="1"/>
  <c r="AH75" i="1"/>
  <c r="AM95" i="1"/>
  <c r="AM75" i="1"/>
  <c r="AR95" i="1"/>
  <c r="AR75" i="1"/>
  <c r="J96" i="1"/>
  <c r="J76" i="1"/>
  <c r="O96" i="1"/>
  <c r="O76" i="1"/>
  <c r="T96" i="1"/>
  <c r="T76" i="1"/>
  <c r="AH96" i="1"/>
  <c r="AH76" i="1"/>
  <c r="AM96" i="1"/>
  <c r="AM76" i="1"/>
  <c r="AR96" i="1"/>
  <c r="AR76" i="1"/>
  <c r="J97" i="1"/>
  <c r="J77" i="1"/>
  <c r="O97" i="1"/>
  <c r="O77" i="1"/>
  <c r="T97" i="1"/>
  <c r="T77" i="1"/>
  <c r="AH97" i="1"/>
  <c r="AH77" i="1"/>
  <c r="AM97" i="1"/>
  <c r="AM77" i="1"/>
  <c r="AR97" i="1"/>
  <c r="AR77" i="1"/>
  <c r="I92" i="1"/>
  <c r="I72" i="1"/>
  <c r="N92" i="1"/>
  <c r="N72" i="1"/>
  <c r="S92" i="1"/>
  <c r="S72" i="1"/>
  <c r="W52" i="1"/>
  <c r="AG92" i="1"/>
  <c r="AG72" i="1"/>
  <c r="AL92" i="1"/>
  <c r="AL72" i="1"/>
  <c r="AQ92" i="1"/>
  <c r="AQ72" i="1"/>
  <c r="AU52" i="1"/>
  <c r="I93" i="1"/>
  <c r="I73" i="1"/>
  <c r="N93" i="1"/>
  <c r="N73" i="1"/>
  <c r="S93" i="1"/>
  <c r="S73" i="1"/>
  <c r="W53" i="1"/>
  <c r="AF93" i="1"/>
  <c r="AF73" i="1"/>
  <c r="AK93" i="1"/>
  <c r="AK73" i="1"/>
  <c r="AO53" i="1"/>
  <c r="AT93" i="1"/>
  <c r="AT73" i="1"/>
  <c r="J94" i="1"/>
  <c r="J74" i="1"/>
  <c r="O94" i="1"/>
  <c r="O74" i="1"/>
  <c r="T94" i="1"/>
  <c r="T74" i="1"/>
  <c r="AG94" i="1"/>
  <c r="AG74" i="1"/>
  <c r="AL94" i="1"/>
  <c r="AL74" i="1"/>
  <c r="AQ94" i="1"/>
  <c r="AQ74" i="1"/>
  <c r="AU54" i="1"/>
  <c r="G95" i="1"/>
  <c r="G75" i="1"/>
  <c r="K55" i="1"/>
  <c r="P95" i="1"/>
  <c r="P75" i="1"/>
  <c r="U95" i="1"/>
  <c r="U75" i="1"/>
  <c r="AE95" i="1"/>
  <c r="AE75" i="1"/>
  <c r="AI55" i="1"/>
  <c r="AN95" i="1"/>
  <c r="AN75" i="1"/>
  <c r="AS95" i="1"/>
  <c r="AS75" i="1"/>
  <c r="G96" i="1"/>
  <c r="G76" i="1"/>
  <c r="K56" i="1"/>
  <c r="P96" i="1"/>
  <c r="P76" i="1"/>
  <c r="U96" i="1"/>
  <c r="U76" i="1"/>
  <c r="AE96" i="1"/>
  <c r="AE76" i="1"/>
  <c r="AI56" i="1"/>
  <c r="AN96" i="1"/>
  <c r="AN76" i="1"/>
  <c r="AS96" i="1"/>
  <c r="AS76" i="1"/>
  <c r="G97" i="1"/>
  <c r="G77" i="1"/>
  <c r="K57" i="1"/>
  <c r="P97" i="1"/>
  <c r="P77" i="1"/>
  <c r="U97" i="1"/>
  <c r="U77" i="1"/>
  <c r="AE97" i="1"/>
  <c r="AE77" i="1"/>
  <c r="AI57" i="1"/>
  <c r="AN97" i="1"/>
  <c r="AN77" i="1"/>
  <c r="AS97" i="1"/>
  <c r="AS77" i="1"/>
  <c r="J92" i="1"/>
  <c r="J72" i="1"/>
  <c r="O92" i="1"/>
  <c r="O72" i="1"/>
  <c r="T92" i="1"/>
  <c r="T72" i="1"/>
  <c r="Y52" i="1"/>
  <c r="AH92" i="1"/>
  <c r="AH72" i="1"/>
  <c r="AM92" i="1"/>
  <c r="AM72" i="1"/>
  <c r="AR92" i="1"/>
  <c r="AR72" i="1"/>
  <c r="AW52" i="1"/>
  <c r="J93" i="1"/>
  <c r="J73" i="1"/>
  <c r="O93" i="1"/>
  <c r="O73" i="1"/>
  <c r="T93" i="1"/>
  <c r="T73" i="1"/>
  <c r="Y53" i="1"/>
  <c r="AG93" i="1"/>
  <c r="AG73" i="1"/>
  <c r="AL93" i="1"/>
  <c r="AL73" i="1"/>
  <c r="AQ93" i="1"/>
  <c r="AQ73" i="1"/>
  <c r="AU53" i="1"/>
  <c r="AZ53" i="1"/>
  <c r="G94" i="1"/>
  <c r="G74" i="1"/>
  <c r="K54" i="1"/>
  <c r="P94" i="1"/>
  <c r="P74" i="1"/>
  <c r="U94" i="1"/>
  <c r="U74" i="1"/>
  <c r="Z54" i="1"/>
  <c r="AH94" i="1"/>
  <c r="AH74" i="1"/>
  <c r="AM94" i="1"/>
  <c r="AM74" i="1"/>
  <c r="AR94" i="1"/>
  <c r="AR74" i="1"/>
  <c r="AW54" i="1"/>
  <c r="H95" i="1"/>
  <c r="H75" i="1"/>
  <c r="M95" i="1"/>
  <c r="M75" i="1"/>
  <c r="Q55" i="1"/>
  <c r="V95" i="1"/>
  <c r="V75" i="1"/>
  <c r="AA55" i="1"/>
  <c r="AF95" i="1"/>
  <c r="AF75" i="1"/>
  <c r="AK95" i="1"/>
  <c r="AK75" i="1"/>
  <c r="AO55" i="1"/>
  <c r="AT95" i="1"/>
  <c r="AT75" i="1"/>
  <c r="AY55" i="1"/>
  <c r="H96" i="1"/>
  <c r="H76" i="1"/>
  <c r="M96" i="1"/>
  <c r="M76" i="1"/>
  <c r="Q56" i="1"/>
  <c r="V96" i="1"/>
  <c r="V76" i="1"/>
  <c r="AA56" i="1"/>
  <c r="AF96" i="1"/>
  <c r="AF76" i="1"/>
  <c r="AK96" i="1"/>
  <c r="AK76" i="1"/>
  <c r="AO56" i="1"/>
  <c r="AT96" i="1"/>
  <c r="AT76" i="1"/>
  <c r="AY56" i="1"/>
  <c r="H97" i="1"/>
  <c r="H77" i="1"/>
  <c r="M97" i="1"/>
  <c r="M77" i="1"/>
  <c r="Q57" i="1"/>
  <c r="V97" i="1"/>
  <c r="V77" i="1"/>
  <c r="AA57" i="1"/>
  <c r="AF97" i="1"/>
  <c r="AF77" i="1"/>
  <c r="AK97" i="1"/>
  <c r="AK77" i="1"/>
  <c r="AO57" i="1"/>
  <c r="AT97" i="1"/>
  <c r="AT77" i="1"/>
  <c r="AY57" i="1"/>
  <c r="O84" i="1"/>
  <c r="O64" i="1"/>
  <c r="T64" i="1"/>
  <c r="T84" i="1"/>
  <c r="AH84" i="1"/>
  <c r="AH64" i="1"/>
  <c r="AM64" i="1"/>
  <c r="AM84" i="1"/>
  <c r="AR84" i="1"/>
  <c r="AR64" i="1"/>
  <c r="J65" i="1"/>
  <c r="J85" i="1"/>
  <c r="O85" i="1"/>
  <c r="O65" i="1"/>
  <c r="T65" i="1"/>
  <c r="T85" i="1"/>
  <c r="AG85" i="1"/>
  <c r="AY85" i="1" s="1"/>
  <c r="AG65" i="1"/>
  <c r="AL85" i="1"/>
  <c r="AL65" i="1"/>
  <c r="AQ85" i="1"/>
  <c r="AQ65" i="1"/>
  <c r="AU45" i="1"/>
  <c r="G86" i="1"/>
  <c r="K46" i="1"/>
  <c r="P86" i="1"/>
  <c r="U86" i="1"/>
  <c r="AE86" i="1"/>
  <c r="AI46" i="1"/>
  <c r="AN86" i="1"/>
  <c r="AS86" i="1"/>
  <c r="G87" i="1"/>
  <c r="K47" i="1"/>
  <c r="P87" i="1"/>
  <c r="P67" i="1"/>
  <c r="U87" i="1"/>
  <c r="AE87" i="1"/>
  <c r="AE67" i="1"/>
  <c r="AI47" i="1"/>
  <c r="AN87" i="1"/>
  <c r="AN67" i="1"/>
  <c r="AS87" i="1"/>
  <c r="AS67" i="1"/>
  <c r="G88" i="1"/>
  <c r="G68" i="1"/>
  <c r="K48" i="1"/>
  <c r="P88" i="1"/>
  <c r="P68" i="1"/>
  <c r="U88" i="1"/>
  <c r="U68" i="1"/>
  <c r="AE88" i="1"/>
  <c r="AE68" i="1"/>
  <c r="AI48" i="1"/>
  <c r="AN88" i="1"/>
  <c r="AN68" i="1"/>
  <c r="AS88" i="1"/>
  <c r="AS68" i="1"/>
  <c r="G89" i="1"/>
  <c r="G69" i="1"/>
  <c r="K49" i="1"/>
  <c r="P89" i="1"/>
  <c r="P69" i="1"/>
  <c r="U89" i="1"/>
  <c r="U69" i="1"/>
  <c r="AE89" i="1"/>
  <c r="AE69" i="1"/>
  <c r="AI49" i="1"/>
  <c r="AN89" i="1"/>
  <c r="AN69" i="1"/>
  <c r="AS89" i="1"/>
  <c r="AS69" i="1"/>
  <c r="G90" i="1"/>
  <c r="G70" i="1"/>
  <c r="K50" i="1"/>
  <c r="P90" i="1"/>
  <c r="P70" i="1"/>
  <c r="U90" i="1"/>
  <c r="U70" i="1"/>
  <c r="AE90" i="1"/>
  <c r="AE70" i="1"/>
  <c r="AI50" i="1"/>
  <c r="AN90" i="1"/>
  <c r="AN70" i="1"/>
  <c r="AS90" i="1"/>
  <c r="AS70" i="1"/>
  <c r="G91" i="1"/>
  <c r="G71" i="1"/>
  <c r="K51" i="1"/>
  <c r="P91" i="1"/>
  <c r="P71" i="1"/>
  <c r="U91" i="1"/>
  <c r="U71" i="1"/>
  <c r="AE91" i="1"/>
  <c r="AE71" i="1"/>
  <c r="AI51" i="1"/>
  <c r="AN91" i="1"/>
  <c r="AN71" i="1"/>
  <c r="AS91" i="1"/>
  <c r="AS71" i="1"/>
  <c r="G92" i="1"/>
  <c r="G72" i="1"/>
  <c r="K52" i="1"/>
  <c r="P92" i="1"/>
  <c r="P72" i="1"/>
  <c r="U92" i="1"/>
  <c r="U72" i="1"/>
  <c r="Z52" i="1"/>
  <c r="AE92" i="1"/>
  <c r="AE72" i="1"/>
  <c r="AI52" i="1"/>
  <c r="AN92" i="1"/>
  <c r="AN72" i="1"/>
  <c r="AS92" i="1"/>
  <c r="AS72" i="1"/>
  <c r="AX52" i="1"/>
  <c r="G93" i="1"/>
  <c r="G73" i="1"/>
  <c r="K53" i="1"/>
  <c r="P93" i="1"/>
  <c r="P73" i="1"/>
  <c r="U93" i="1"/>
  <c r="U73" i="1"/>
  <c r="Z53" i="1"/>
  <c r="AH73" i="1"/>
  <c r="AH93" i="1"/>
  <c r="AZ93" i="1" s="1"/>
  <c r="AM93" i="1"/>
  <c r="AM73" i="1"/>
  <c r="AR93" i="1"/>
  <c r="AR73" i="1"/>
  <c r="AW53" i="1"/>
  <c r="H94" i="1"/>
  <c r="Z94" i="1" s="1"/>
  <c r="H74" i="1"/>
  <c r="M94" i="1"/>
  <c r="M74" i="1"/>
  <c r="Q54" i="1"/>
  <c r="V94" i="1"/>
  <c r="V74" i="1"/>
  <c r="AA54" i="1"/>
  <c r="AE94" i="1"/>
  <c r="AE74" i="1"/>
  <c r="AI54" i="1"/>
  <c r="AN94" i="1"/>
  <c r="AN74" i="1"/>
  <c r="AS94" i="1"/>
  <c r="AS74" i="1"/>
  <c r="AX54" i="1"/>
  <c r="I95" i="1"/>
  <c r="I75" i="1"/>
  <c r="N95" i="1"/>
  <c r="N75" i="1"/>
  <c r="S95" i="1"/>
  <c r="S75" i="1"/>
  <c r="W55" i="1"/>
  <c r="AB55" i="1"/>
  <c r="AG95" i="1"/>
  <c r="AY95" i="1" s="1"/>
  <c r="AG75" i="1"/>
  <c r="AL95" i="1"/>
  <c r="AL75" i="1"/>
  <c r="AQ95" i="1"/>
  <c r="AQ75" i="1"/>
  <c r="AU55" i="1"/>
  <c r="AZ55" i="1"/>
  <c r="I96" i="1"/>
  <c r="I76" i="1"/>
  <c r="N96" i="1"/>
  <c r="N76" i="1"/>
  <c r="S96" i="1"/>
  <c r="W96" i="1" s="1"/>
  <c r="S76" i="1"/>
  <c r="W56" i="1"/>
  <c r="AB56" i="1"/>
  <c r="AG96" i="1"/>
  <c r="AG76" i="1"/>
  <c r="AL96" i="1"/>
  <c r="AL76" i="1"/>
  <c r="AQ96" i="1"/>
  <c r="AQ76" i="1"/>
  <c r="AU56" i="1"/>
  <c r="AZ56" i="1"/>
  <c r="I97" i="1"/>
  <c r="I77" i="1"/>
  <c r="N97" i="1"/>
  <c r="N77" i="1"/>
  <c r="S97" i="1"/>
  <c r="S77" i="1"/>
  <c r="W57" i="1"/>
  <c r="AB57" i="1"/>
  <c r="AG97" i="1"/>
  <c r="AY97" i="1" s="1"/>
  <c r="AG77" i="1"/>
  <c r="AL97" i="1"/>
  <c r="AL77" i="1"/>
  <c r="AQ97" i="1"/>
  <c r="AQ77" i="1"/>
  <c r="AU57" i="1"/>
  <c r="AZ57" i="1"/>
  <c r="G66" i="1"/>
  <c r="AS66" i="1"/>
  <c r="U67" i="1"/>
  <c r="AZ64" i="1" l="1"/>
  <c r="AC40" i="1"/>
  <c r="Q94" i="1"/>
  <c r="AU85" i="1"/>
  <c r="AZ84" i="1"/>
  <c r="AC54" i="1"/>
  <c r="AX91" i="1"/>
  <c r="AX89" i="1"/>
  <c r="AX87" i="1"/>
  <c r="Y67" i="1"/>
  <c r="BA51" i="1"/>
  <c r="BA49" i="1"/>
  <c r="BA47" i="1"/>
  <c r="BA41" i="1"/>
  <c r="AB81" i="1"/>
  <c r="AY77" i="1"/>
  <c r="AY76" i="1"/>
  <c r="W76" i="1"/>
  <c r="AY75" i="1"/>
  <c r="Z74" i="1"/>
  <c r="AB85" i="1"/>
  <c r="Z90" i="1"/>
  <c r="Z88" i="1"/>
  <c r="AC49" i="1"/>
  <c r="AC47" i="1"/>
  <c r="BA40" i="1"/>
  <c r="AC42" i="1"/>
  <c r="BA57" i="1"/>
  <c r="AC57" i="1"/>
  <c r="BA56" i="1"/>
  <c r="AC56" i="1"/>
  <c r="BA55" i="1"/>
  <c r="AC55" i="1"/>
  <c r="Z71" i="1"/>
  <c r="Z67" i="1"/>
  <c r="W77" i="1"/>
  <c r="AU76" i="1"/>
  <c r="AA76" i="1"/>
  <c r="W75" i="1"/>
  <c r="AZ73" i="1"/>
  <c r="AX68" i="1"/>
  <c r="AZ61" i="1"/>
  <c r="AX90" i="1"/>
  <c r="AX88" i="1"/>
  <c r="AX86" i="1"/>
  <c r="AC51" i="1"/>
  <c r="BA50" i="1"/>
  <c r="BA48" i="1"/>
  <c r="BA46" i="1"/>
  <c r="AZ81" i="1"/>
  <c r="AB58" i="1"/>
  <c r="AU77" i="1"/>
  <c r="AA77" i="1"/>
  <c r="AU75" i="1"/>
  <c r="AA75" i="1"/>
  <c r="AX70" i="1"/>
  <c r="AU97" i="1"/>
  <c r="W97" i="1"/>
  <c r="AA97" i="1"/>
  <c r="AU96" i="1"/>
  <c r="AY96" i="1"/>
  <c r="AA96" i="1"/>
  <c r="AU95" i="1"/>
  <c r="W95" i="1"/>
  <c r="AA95" i="1"/>
  <c r="AB65" i="1"/>
  <c r="Q74" i="1"/>
  <c r="BA53" i="1"/>
  <c r="AU65" i="1"/>
  <c r="AY65" i="1"/>
  <c r="AX71" i="1"/>
  <c r="Z91" i="1"/>
  <c r="AX69" i="1"/>
  <c r="Z89" i="1"/>
  <c r="AX67" i="1"/>
  <c r="Z87" i="1"/>
  <c r="AC50" i="1"/>
  <c r="AC48" i="1"/>
  <c r="Z86" i="1"/>
  <c r="AB61" i="1"/>
  <c r="AI74" i="1"/>
  <c r="AW74" i="1"/>
  <c r="Y93" i="1"/>
  <c r="K93" i="1"/>
  <c r="AW92" i="1"/>
  <c r="AI92" i="1"/>
  <c r="Y92" i="1"/>
  <c r="K92" i="1"/>
  <c r="AW70" i="1"/>
  <c r="AI70" i="1"/>
  <c r="Y90" i="1"/>
  <c r="K90" i="1"/>
  <c r="AW68" i="1"/>
  <c r="AI68" i="1"/>
  <c r="Y88" i="1"/>
  <c r="K88" i="1"/>
  <c r="Y87" i="1"/>
  <c r="K87" i="1"/>
  <c r="AW86" i="1"/>
  <c r="AI86" i="1"/>
  <c r="K86" i="1"/>
  <c r="Y86" i="1"/>
  <c r="AO77" i="1"/>
  <c r="Q77" i="1"/>
  <c r="AO76" i="1"/>
  <c r="Q76" i="1"/>
  <c r="AO75" i="1"/>
  <c r="Q75" i="1"/>
  <c r="BA54" i="1"/>
  <c r="AB73" i="1"/>
  <c r="AZ92" i="1"/>
  <c r="K77" i="1"/>
  <c r="Y77" i="1"/>
  <c r="AI96" i="1"/>
  <c r="AW96" i="1"/>
  <c r="K75" i="1"/>
  <c r="Y75" i="1"/>
  <c r="AU94" i="1"/>
  <c r="AY94" i="1"/>
  <c r="AX73" i="1"/>
  <c r="W93" i="1"/>
  <c r="AA93" i="1"/>
  <c r="AZ97" i="1"/>
  <c r="AZ96" i="1"/>
  <c r="AZ95" i="1"/>
  <c r="AX74" i="1"/>
  <c r="W94" i="1"/>
  <c r="AA94" i="1"/>
  <c r="Q73" i="1"/>
  <c r="AX92" i="1"/>
  <c r="Z92" i="1"/>
  <c r="AO71" i="1"/>
  <c r="Q71" i="1"/>
  <c r="AO69" i="1"/>
  <c r="Q89" i="1"/>
  <c r="AO67" i="1"/>
  <c r="Q87" i="1"/>
  <c r="AX66" i="1"/>
  <c r="AX65" i="1"/>
  <c r="Y65" i="1"/>
  <c r="K65" i="1"/>
  <c r="AU64" i="1"/>
  <c r="AY64" i="1"/>
  <c r="AC44" i="1"/>
  <c r="AW63" i="1"/>
  <c r="AI63" i="1"/>
  <c r="K83" i="1"/>
  <c r="Y83" i="1"/>
  <c r="K81" i="1"/>
  <c r="Y81" i="1"/>
  <c r="AU70" i="1"/>
  <c r="W90" i="1"/>
  <c r="AU68" i="1"/>
  <c r="W88" i="1"/>
  <c r="AI66" i="1"/>
  <c r="W86" i="1"/>
  <c r="AI85" i="1"/>
  <c r="AW85" i="1"/>
  <c r="AX84" i="1"/>
  <c r="AZ83" i="1"/>
  <c r="AZ82" i="1"/>
  <c r="AH78" i="1"/>
  <c r="AZ60" i="1"/>
  <c r="T78" i="1"/>
  <c r="O98" i="1"/>
  <c r="AB91" i="1"/>
  <c r="AB90" i="1"/>
  <c r="AB89" i="1"/>
  <c r="AB88" i="1"/>
  <c r="AB87" i="1"/>
  <c r="AB66" i="1"/>
  <c r="AW64" i="1"/>
  <c r="AI64" i="1"/>
  <c r="W64" i="1"/>
  <c r="AA64" i="1"/>
  <c r="AU83" i="1"/>
  <c r="AY83" i="1"/>
  <c r="W62" i="1"/>
  <c r="AA62" i="1"/>
  <c r="AU81" i="1"/>
  <c r="AY81" i="1"/>
  <c r="AG78" i="1"/>
  <c r="AY60" i="1"/>
  <c r="S78" i="1"/>
  <c r="W60" i="1"/>
  <c r="N98" i="1"/>
  <c r="AI61" i="1"/>
  <c r="AW61" i="1"/>
  <c r="K58" i="1"/>
  <c r="Y58" i="1"/>
  <c r="AY90" i="1"/>
  <c r="AA70" i="1"/>
  <c r="AY88" i="1"/>
  <c r="AA68" i="1"/>
  <c r="AY86" i="1"/>
  <c r="AA66" i="1"/>
  <c r="Z85" i="1"/>
  <c r="Q64" i="1"/>
  <c r="AO83" i="1"/>
  <c r="Z63" i="1"/>
  <c r="AX82" i="1"/>
  <c r="Q62" i="1"/>
  <c r="AO81" i="1"/>
  <c r="Z61" i="1"/>
  <c r="AT98" i="1"/>
  <c r="AK98" i="1"/>
  <c r="AO80" i="1"/>
  <c r="Q58" i="1"/>
  <c r="H78" i="1"/>
  <c r="Z60" i="1"/>
  <c r="AI58" i="1"/>
  <c r="AW58" i="1"/>
  <c r="P78" i="1"/>
  <c r="Y66" i="1"/>
  <c r="K66" i="1"/>
  <c r="AI94" i="1"/>
  <c r="AW94" i="1"/>
  <c r="Y71" i="1"/>
  <c r="K71" i="1"/>
  <c r="AW90" i="1"/>
  <c r="AI90" i="1"/>
  <c r="Y69" i="1"/>
  <c r="K69" i="1"/>
  <c r="AW88" i="1"/>
  <c r="AI88" i="1"/>
  <c r="AO97" i="1"/>
  <c r="Q97" i="1"/>
  <c r="AO96" i="1"/>
  <c r="Q96" i="1"/>
  <c r="AO95" i="1"/>
  <c r="Q95" i="1"/>
  <c r="AZ74" i="1"/>
  <c r="K74" i="1"/>
  <c r="Y74" i="1"/>
  <c r="AU73" i="1"/>
  <c r="AY73" i="1"/>
  <c r="AB93" i="1"/>
  <c r="AC52" i="1"/>
  <c r="AI77" i="1"/>
  <c r="AW77" i="1"/>
  <c r="Y97" i="1"/>
  <c r="K97" i="1"/>
  <c r="AI75" i="1"/>
  <c r="AW75" i="1"/>
  <c r="K95" i="1"/>
  <c r="Y95" i="1"/>
  <c r="AB74" i="1"/>
  <c r="AX93" i="1"/>
  <c r="W72" i="1"/>
  <c r="AA72" i="1"/>
  <c r="AB77" i="1"/>
  <c r="AB76" i="1"/>
  <c r="AB75" i="1"/>
  <c r="AX94" i="1"/>
  <c r="Z73" i="1"/>
  <c r="AX72" i="1"/>
  <c r="Q72" i="1"/>
  <c r="AO91" i="1"/>
  <c r="Q70" i="1"/>
  <c r="AO89" i="1"/>
  <c r="Q88" i="1"/>
  <c r="AO87" i="1"/>
  <c r="Q66" i="1"/>
  <c r="Z66" i="1"/>
  <c r="AX85" i="1"/>
  <c r="AC45" i="1"/>
  <c r="AU84" i="1"/>
  <c r="AY84" i="1"/>
  <c r="Y64" i="1"/>
  <c r="K64" i="1"/>
  <c r="AI83" i="1"/>
  <c r="AW83" i="1"/>
  <c r="W71" i="1"/>
  <c r="AU90" i="1"/>
  <c r="W69" i="1"/>
  <c r="AU88" i="1"/>
  <c r="W67" i="1"/>
  <c r="AW66" i="1"/>
  <c r="AO64" i="1"/>
  <c r="AB84" i="1"/>
  <c r="AB83" i="1"/>
  <c r="AB62" i="1"/>
  <c r="AM78" i="1"/>
  <c r="AH98" i="1"/>
  <c r="AZ80" i="1"/>
  <c r="T98" i="1"/>
  <c r="AZ71" i="1"/>
  <c r="AZ70" i="1"/>
  <c r="AZ69" i="1"/>
  <c r="AZ68" i="1"/>
  <c r="AZ67" i="1"/>
  <c r="AZ66" i="1"/>
  <c r="W65" i="1"/>
  <c r="AA65" i="1"/>
  <c r="BA44" i="1"/>
  <c r="W84" i="1"/>
  <c r="AA84" i="1"/>
  <c r="AU62" i="1"/>
  <c r="AY62" i="1"/>
  <c r="W82" i="1"/>
  <c r="AA82" i="1"/>
  <c r="AU58" i="1"/>
  <c r="AL78" i="1"/>
  <c r="AG98" i="1"/>
  <c r="AY80" i="1"/>
  <c r="S98" i="1"/>
  <c r="W80" i="1"/>
  <c r="AA58" i="1"/>
  <c r="AI81" i="1"/>
  <c r="AW81" i="1"/>
  <c r="G78" i="1"/>
  <c r="K60" i="1"/>
  <c r="Y60" i="1"/>
  <c r="AY71" i="1"/>
  <c r="AA90" i="1"/>
  <c r="AY69" i="1"/>
  <c r="AA88" i="1"/>
  <c r="AY67" i="1"/>
  <c r="AA86" i="1"/>
  <c r="Q65" i="1"/>
  <c r="Q84" i="1"/>
  <c r="AX63" i="1"/>
  <c r="Z83" i="1"/>
  <c r="AO62" i="1"/>
  <c r="Q82" i="1"/>
  <c r="AX61" i="1"/>
  <c r="Z81" i="1"/>
  <c r="AX58" i="1"/>
  <c r="V78" i="1"/>
  <c r="M78" i="1"/>
  <c r="Q60" i="1"/>
  <c r="H98" i="1"/>
  <c r="Z80" i="1"/>
  <c r="AE78" i="1"/>
  <c r="AI60" i="1"/>
  <c r="AW60" i="1"/>
  <c r="P98" i="1"/>
  <c r="P101" i="1" s="1"/>
  <c r="AW71" i="1"/>
  <c r="AI71" i="1"/>
  <c r="Y91" i="1"/>
  <c r="K91" i="1"/>
  <c r="AW69" i="1"/>
  <c r="AI69" i="1"/>
  <c r="Y89" i="1"/>
  <c r="K89" i="1"/>
  <c r="AW67" i="1"/>
  <c r="AI67" i="1"/>
  <c r="AX77" i="1"/>
  <c r="Z77" i="1"/>
  <c r="AX76" i="1"/>
  <c r="Z76" i="1"/>
  <c r="AX75" i="1"/>
  <c r="Z75" i="1"/>
  <c r="AZ94" i="1"/>
  <c r="K94" i="1"/>
  <c r="Y94" i="1"/>
  <c r="AU93" i="1"/>
  <c r="AY93" i="1"/>
  <c r="BA52" i="1"/>
  <c r="AB72" i="1"/>
  <c r="AW97" i="1"/>
  <c r="AI97" i="1"/>
  <c r="K76" i="1"/>
  <c r="Y76" i="1"/>
  <c r="AI95" i="1"/>
  <c r="AW95" i="1"/>
  <c r="AB94" i="1"/>
  <c r="AO73" i="1"/>
  <c r="AU72" i="1"/>
  <c r="AY72" i="1"/>
  <c r="W92" i="1"/>
  <c r="AA92" i="1"/>
  <c r="AB97" i="1"/>
  <c r="AB96" i="1"/>
  <c r="AB95" i="1"/>
  <c r="AO74" i="1"/>
  <c r="AI73" i="1"/>
  <c r="AW73" i="1"/>
  <c r="Z93" i="1"/>
  <c r="AO72" i="1"/>
  <c r="Q92" i="1"/>
  <c r="AO70" i="1"/>
  <c r="Q90" i="1"/>
  <c r="AO68" i="1"/>
  <c r="Q68" i="1"/>
  <c r="Q86" i="1"/>
  <c r="AO65" i="1"/>
  <c r="K85" i="1"/>
  <c r="Y85" i="1"/>
  <c r="K84" i="1"/>
  <c r="Y84" i="1"/>
  <c r="AI62" i="1"/>
  <c r="AW62" i="1"/>
  <c r="K62" i="1"/>
  <c r="Y62" i="1"/>
  <c r="AN78" i="1"/>
  <c r="AU71" i="1"/>
  <c r="W91" i="1"/>
  <c r="AU69" i="1"/>
  <c r="W89" i="1"/>
  <c r="AU67" i="1"/>
  <c r="W87" i="1"/>
  <c r="AU66" i="1"/>
  <c r="AO84" i="1"/>
  <c r="AB64" i="1"/>
  <c r="AB63" i="1"/>
  <c r="AB82" i="1"/>
  <c r="AR78" i="1"/>
  <c r="AM98" i="1"/>
  <c r="J78" i="1"/>
  <c r="AB78" i="1" s="1"/>
  <c r="AB60" i="1"/>
  <c r="AZ91" i="1"/>
  <c r="AZ90" i="1"/>
  <c r="AZ89" i="1"/>
  <c r="AZ88" i="1"/>
  <c r="AZ87" i="1"/>
  <c r="AZ86" i="1"/>
  <c r="AZ65" i="1"/>
  <c r="W85" i="1"/>
  <c r="AA85" i="1"/>
  <c r="AI84" i="1"/>
  <c r="AW84" i="1"/>
  <c r="W63" i="1"/>
  <c r="AA63" i="1"/>
  <c r="AU82" i="1"/>
  <c r="AY82" i="1"/>
  <c r="W61" i="1"/>
  <c r="AA61" i="1"/>
  <c r="AQ78" i="1"/>
  <c r="AU60" i="1"/>
  <c r="AL98" i="1"/>
  <c r="AL101" i="1" s="1"/>
  <c r="I78" i="1"/>
  <c r="AA60" i="1"/>
  <c r="U78" i="1"/>
  <c r="G98" i="1"/>
  <c r="K80" i="1"/>
  <c r="Y80" i="1"/>
  <c r="AY91" i="1"/>
  <c r="AA71" i="1"/>
  <c r="AY89" i="1"/>
  <c r="AA69" i="1"/>
  <c r="AY87" i="1"/>
  <c r="AA67" i="1"/>
  <c r="Q85" i="1"/>
  <c r="Z64" i="1"/>
  <c r="AX83" i="1"/>
  <c r="Q63" i="1"/>
  <c r="AO82" i="1"/>
  <c r="Z62" i="1"/>
  <c r="AX81" i="1"/>
  <c r="Q61" i="1"/>
  <c r="AO58" i="1"/>
  <c r="AF78" i="1"/>
  <c r="AX60" i="1"/>
  <c r="V98" i="1"/>
  <c r="M98" i="1"/>
  <c r="Q80" i="1"/>
  <c r="AS78" i="1"/>
  <c r="AE98" i="1"/>
  <c r="AI80" i="1"/>
  <c r="AW80" i="1"/>
  <c r="K73" i="1"/>
  <c r="Y73" i="1"/>
  <c r="AI72" i="1"/>
  <c r="AW72" i="1"/>
  <c r="Y72" i="1"/>
  <c r="K72" i="1"/>
  <c r="AW91" i="1"/>
  <c r="AI91" i="1"/>
  <c r="Y70" i="1"/>
  <c r="K70" i="1"/>
  <c r="AW89" i="1"/>
  <c r="AI89" i="1"/>
  <c r="Y68" i="1"/>
  <c r="K68" i="1"/>
  <c r="AW87" i="1"/>
  <c r="AI87" i="1"/>
  <c r="AX97" i="1"/>
  <c r="Z97" i="1"/>
  <c r="AX96" i="1"/>
  <c r="Z96" i="1"/>
  <c r="AX95" i="1"/>
  <c r="Z95" i="1"/>
  <c r="AC53" i="1"/>
  <c r="AZ72" i="1"/>
  <c r="AB92" i="1"/>
  <c r="AI76" i="1"/>
  <c r="AW76" i="1"/>
  <c r="K96" i="1"/>
  <c r="Y96" i="1"/>
  <c r="AC96" i="1" s="1"/>
  <c r="AU74" i="1"/>
  <c r="AY74" i="1"/>
  <c r="AO93" i="1"/>
  <c r="W73" i="1"/>
  <c r="AA73" i="1"/>
  <c r="AU92" i="1"/>
  <c r="AY92" i="1"/>
  <c r="AZ77" i="1"/>
  <c r="AZ76" i="1"/>
  <c r="AZ75" i="1"/>
  <c r="AO94" i="1"/>
  <c r="W74" i="1"/>
  <c r="AA74" i="1"/>
  <c r="AI93" i="1"/>
  <c r="AW93" i="1"/>
  <c r="Q93" i="1"/>
  <c r="AO92" i="1"/>
  <c r="Z72" i="1"/>
  <c r="Q91" i="1"/>
  <c r="AO90" i="1"/>
  <c r="Q69" i="1"/>
  <c r="AO88" i="1"/>
  <c r="Q67" i="1"/>
  <c r="AO86" i="1"/>
  <c r="AO85" i="1"/>
  <c r="Y63" i="1"/>
  <c r="K63" i="1"/>
  <c r="AI82" i="1"/>
  <c r="AW82" i="1"/>
  <c r="K82" i="1"/>
  <c r="Y82" i="1"/>
  <c r="K61" i="1"/>
  <c r="Y61" i="1"/>
  <c r="AN98" i="1"/>
  <c r="AN101" i="1" s="1"/>
  <c r="AU91" i="1"/>
  <c r="W70" i="1"/>
  <c r="AU89" i="1"/>
  <c r="W68" i="1"/>
  <c r="AU87" i="1"/>
  <c r="K67" i="1"/>
  <c r="AU86" i="1"/>
  <c r="W66" i="1"/>
  <c r="AW65" i="1"/>
  <c r="AI65" i="1"/>
  <c r="AX64" i="1"/>
  <c r="AZ63" i="1"/>
  <c r="AZ62" i="1"/>
  <c r="AR98" i="1"/>
  <c r="AZ58" i="1"/>
  <c r="O78" i="1"/>
  <c r="J98" i="1"/>
  <c r="AB80" i="1"/>
  <c r="AB71" i="1"/>
  <c r="AB70" i="1"/>
  <c r="AB69" i="1"/>
  <c r="AB68" i="1"/>
  <c r="AB67" i="1"/>
  <c r="AB86" i="1"/>
  <c r="AZ85" i="1"/>
  <c r="AU63" i="1"/>
  <c r="AY63" i="1"/>
  <c r="W83" i="1"/>
  <c r="AA83" i="1"/>
  <c r="AU61" i="1"/>
  <c r="AY61" i="1"/>
  <c r="W81" i="1"/>
  <c r="AA81" i="1"/>
  <c r="AQ98" i="1"/>
  <c r="AU80" i="1"/>
  <c r="AY58" i="1"/>
  <c r="W58" i="1"/>
  <c r="N78" i="1"/>
  <c r="I98" i="1"/>
  <c r="AA80" i="1"/>
  <c r="U98" i="1"/>
  <c r="AA91" i="1"/>
  <c r="AY70" i="1"/>
  <c r="AA89" i="1"/>
  <c r="AY68" i="1"/>
  <c r="AA87" i="1"/>
  <c r="AY66" i="1"/>
  <c r="Z65" i="1"/>
  <c r="Z84" i="1"/>
  <c r="AO63" i="1"/>
  <c r="Q83" i="1"/>
  <c r="AX62" i="1"/>
  <c r="Z82" i="1"/>
  <c r="AO61" i="1"/>
  <c r="Q81" i="1"/>
  <c r="AT78" i="1"/>
  <c r="AK78" i="1"/>
  <c r="AO60" i="1"/>
  <c r="AF98" i="1"/>
  <c r="AX80" i="1"/>
  <c r="Z58" i="1"/>
  <c r="AS98" i="1"/>
  <c r="AS101" i="1" s="1"/>
  <c r="AC61" i="1" l="1"/>
  <c r="BA69" i="1"/>
  <c r="AR101" i="1"/>
  <c r="AR102" i="1" s="1"/>
  <c r="BA84" i="1"/>
  <c r="BA73" i="1"/>
  <c r="BA67" i="1"/>
  <c r="BA71" i="1"/>
  <c r="AO78" i="1"/>
  <c r="AC70" i="1"/>
  <c r="AC72" i="1"/>
  <c r="BA75" i="1"/>
  <c r="BA90" i="1"/>
  <c r="BA82" i="1"/>
  <c r="V101" i="1"/>
  <c r="V102" i="1" s="1"/>
  <c r="AC67" i="1"/>
  <c r="AC62" i="1"/>
  <c r="AC84" i="1"/>
  <c r="AC88" i="1"/>
  <c r="AC73" i="1"/>
  <c r="AC68" i="1"/>
  <c r="U101" i="1"/>
  <c r="J101" i="1"/>
  <c r="AB98" i="1"/>
  <c r="AB101" i="1" s="1"/>
  <c r="BA65" i="1"/>
  <c r="AC82" i="1"/>
  <c r="BA93" i="1"/>
  <c r="BA72" i="1"/>
  <c r="BA80" i="1"/>
  <c r="AX78" i="1"/>
  <c r="AC80" i="1"/>
  <c r="AU78" i="1"/>
  <c r="AM101" i="1"/>
  <c r="BA62" i="1"/>
  <c r="AC85" i="1"/>
  <c r="BA97" i="1"/>
  <c r="AI78" i="1"/>
  <c r="AW78" i="1"/>
  <c r="Q78" i="1"/>
  <c r="BA81" i="1"/>
  <c r="S101" i="1"/>
  <c r="W98" i="1"/>
  <c r="T101" i="1"/>
  <c r="BA66" i="1"/>
  <c r="AC95" i="1"/>
  <c r="AC74" i="1"/>
  <c r="AC69" i="1"/>
  <c r="AC71" i="1"/>
  <c r="AC66" i="1"/>
  <c r="AK101" i="1"/>
  <c r="AO98" i="1"/>
  <c r="AC58" i="1"/>
  <c r="N101" i="1"/>
  <c r="AY78" i="1"/>
  <c r="AZ78" i="1"/>
  <c r="BA85" i="1"/>
  <c r="AC81" i="1"/>
  <c r="AC86" i="1"/>
  <c r="BA74" i="1"/>
  <c r="I101" i="1"/>
  <c r="AA98" i="1"/>
  <c r="AW98" i="1"/>
  <c r="AE101" i="1"/>
  <c r="AI98" i="1"/>
  <c r="AS103" i="1"/>
  <c r="AS102" i="1"/>
  <c r="AQ101" i="1"/>
  <c r="AU98" i="1"/>
  <c r="AU101" i="1" s="1"/>
  <c r="AR103" i="1"/>
  <c r="AN103" i="1"/>
  <c r="AN102" i="1"/>
  <c r="AC63" i="1"/>
  <c r="BA76" i="1"/>
  <c r="BA87" i="1"/>
  <c r="BA89" i="1"/>
  <c r="BA91" i="1"/>
  <c r="M101" i="1"/>
  <c r="Q98" i="1"/>
  <c r="Q101" i="1" s="1"/>
  <c r="AA78" i="1"/>
  <c r="AC76" i="1"/>
  <c r="AC94" i="1"/>
  <c r="AC89" i="1"/>
  <c r="AC91" i="1"/>
  <c r="P103" i="1"/>
  <c r="P102" i="1"/>
  <c r="AC60" i="1"/>
  <c r="AC64" i="1"/>
  <c r="AC97" i="1"/>
  <c r="BA94" i="1"/>
  <c r="Z78" i="1"/>
  <c r="AT101" i="1"/>
  <c r="O101" i="1"/>
  <c r="BA63" i="1"/>
  <c r="AC75" i="1"/>
  <c r="AC77" i="1"/>
  <c r="AC87" i="1"/>
  <c r="BA68" i="1"/>
  <c r="BA70" i="1"/>
  <c r="BA92" i="1"/>
  <c r="Y98" i="1"/>
  <c r="G101" i="1"/>
  <c r="K98" i="1"/>
  <c r="AL103" i="1"/>
  <c r="AL102" i="1"/>
  <c r="BA60" i="1"/>
  <c r="H101" i="1"/>
  <c r="Z98" i="1"/>
  <c r="AG101" i="1"/>
  <c r="AY98" i="1"/>
  <c r="AH101" i="1"/>
  <c r="AZ98" i="1"/>
  <c r="BA83" i="1"/>
  <c r="BA77" i="1"/>
  <c r="BA88" i="1"/>
  <c r="BA58" i="1"/>
  <c r="BA61" i="1"/>
  <c r="W78" i="1"/>
  <c r="BA64" i="1"/>
  <c r="AC83" i="1"/>
  <c r="AC65" i="1"/>
  <c r="AF101" i="1"/>
  <c r="AX98" i="1"/>
  <c r="BA95" i="1"/>
  <c r="K78" i="1"/>
  <c r="Y78" i="1"/>
  <c r="BA96" i="1"/>
  <c r="BA86" i="1"/>
  <c r="AC90" i="1"/>
  <c r="AC92" i="1"/>
  <c r="AC93" i="1"/>
  <c r="AI101" i="1" l="1"/>
  <c r="AO101" i="1"/>
  <c r="AO102" i="1" s="1"/>
  <c r="AZ101" i="1"/>
  <c r="AZ103" i="1" s="1"/>
  <c r="AX101" i="1"/>
  <c r="AX102" i="1" s="1"/>
  <c r="K101" i="1"/>
  <c r="K102" i="1" s="1"/>
  <c r="V103" i="1"/>
  <c r="Z101" i="1"/>
  <c r="Z102" i="1" s="1"/>
  <c r="AC78" i="1"/>
  <c r="AY101" i="1"/>
  <c r="AY103" i="1" s="1"/>
  <c r="AG103" i="1"/>
  <c r="AG102" i="1"/>
  <c r="Y101" i="1"/>
  <c r="AC98" i="1"/>
  <c r="Q103" i="1"/>
  <c r="Q102" i="1"/>
  <c r="AQ103" i="1"/>
  <c r="AQ102" i="1"/>
  <c r="AE103" i="1"/>
  <c r="AE102" i="1"/>
  <c r="AO103" i="1"/>
  <c r="T103" i="1"/>
  <c r="T102" i="1"/>
  <c r="J103" i="1"/>
  <c r="J102" i="1"/>
  <c r="AZ102" i="1"/>
  <c r="Z103" i="1"/>
  <c r="M103" i="1"/>
  <c r="M102" i="1"/>
  <c r="AW101" i="1"/>
  <c r="BA98" i="1"/>
  <c r="AK103" i="1"/>
  <c r="AK102" i="1"/>
  <c r="W101" i="1"/>
  <c r="BA78" i="1"/>
  <c r="U103" i="1"/>
  <c r="U102" i="1"/>
  <c r="AX103" i="1"/>
  <c r="AH103" i="1"/>
  <c r="AH102" i="1"/>
  <c r="H103" i="1"/>
  <c r="H102" i="1"/>
  <c r="K103" i="1"/>
  <c r="O103" i="1"/>
  <c r="O102" i="1"/>
  <c r="AA101" i="1"/>
  <c r="N103" i="1"/>
  <c r="N102" i="1"/>
  <c r="S103" i="1"/>
  <c r="S102" i="1"/>
  <c r="AM103" i="1"/>
  <c r="AM102" i="1"/>
  <c r="AF103" i="1"/>
  <c r="AF102" i="1"/>
  <c r="G103" i="1"/>
  <c r="G102" i="1"/>
  <c r="AT103" i="1"/>
  <c r="AT102" i="1"/>
  <c r="AU103" i="1"/>
  <c r="AU102" i="1"/>
  <c r="AI103" i="1"/>
  <c r="AI102" i="1"/>
  <c r="I103" i="1"/>
  <c r="I102" i="1"/>
  <c r="AB103" i="1"/>
  <c r="AB102" i="1"/>
  <c r="AC101" i="1" l="1"/>
  <c r="AY102" i="1"/>
  <c r="BA101" i="1"/>
  <c r="AC103" i="1"/>
  <c r="AC102" i="1"/>
  <c r="W103" i="1"/>
  <c r="W102" i="1"/>
  <c r="AW103" i="1"/>
  <c r="AW102" i="1"/>
  <c r="Y103" i="1"/>
  <c r="Y102" i="1"/>
  <c r="AA103" i="1"/>
  <c r="AA102" i="1"/>
  <c r="BA103" i="1" l="1"/>
  <c r="BA102" i="1"/>
</calcChain>
</file>

<file path=xl/sharedStrings.xml><?xml version="1.0" encoding="utf-8"?>
<sst xmlns="http://schemas.openxmlformats.org/spreadsheetml/2006/main" count="282" uniqueCount="60">
  <si>
    <t>2020 WMP</t>
  </si>
  <si>
    <t>2021 WMP*</t>
  </si>
  <si>
    <t>Total</t>
  </si>
  <si>
    <t>$ Thousands</t>
  </si>
  <si>
    <t>2021 WMP</t>
  </si>
  <si>
    <t>Routine D</t>
  </si>
  <si>
    <t>EVM</t>
  </si>
  <si>
    <t>Tree Mort.</t>
  </si>
  <si>
    <t>Routine T</t>
  </si>
  <si>
    <t>System</t>
  </si>
  <si>
    <t>System Wide</t>
  </si>
  <si>
    <t>HFTD vs Non HFTD</t>
  </si>
  <si>
    <t>HFTD</t>
  </si>
  <si>
    <t>Non HFTD</t>
  </si>
  <si>
    <r>
      <rPr>
        <b/>
        <sz val="11"/>
        <color rgb="FFFFC000"/>
        <rFont val="Calibri"/>
        <family val="2"/>
        <scheme val="minor"/>
      </rPr>
      <t>2021 WMP Assumptions</t>
    </r>
    <r>
      <rPr>
        <b/>
        <sz val="11"/>
        <color theme="0"/>
        <rFont val="Calibri"/>
        <family val="2"/>
        <scheme val="minor"/>
      </rPr>
      <t xml:space="preserve"> - Percent Allocation Across Initiatives</t>
    </r>
  </si>
  <si>
    <t>7.3.5.1</t>
  </si>
  <si>
    <t>7.3.5.2</t>
  </si>
  <si>
    <t>7.3.5.3</t>
  </si>
  <si>
    <t>7.3.5.4</t>
  </si>
  <si>
    <t>7.3.5.5</t>
  </si>
  <si>
    <t>7.3.5.6</t>
  </si>
  <si>
    <t>7.3.5.7-E</t>
  </si>
  <si>
    <t>7.3.5.7-R</t>
  </si>
  <si>
    <t>7.3.5.8</t>
  </si>
  <si>
    <t>7.3.5.9</t>
  </si>
  <si>
    <t>7.3.5.10</t>
  </si>
  <si>
    <t>7.3.5.11</t>
  </si>
  <si>
    <t>7.3.5.12</t>
  </si>
  <si>
    <t>7.3.5.13</t>
  </si>
  <si>
    <t>7.3.5.14</t>
  </si>
  <si>
    <t>7.3.5.15</t>
  </si>
  <si>
    <t>7.3.5.19</t>
  </si>
  <si>
    <t>7.3.5.20</t>
  </si>
  <si>
    <t>5.3.5.1</t>
  </si>
  <si>
    <t>System
Wide</t>
  </si>
  <si>
    <t>5.3.5.2</t>
  </si>
  <si>
    <t>5.3.5.3</t>
  </si>
  <si>
    <t>5.3.5.4</t>
  </si>
  <si>
    <t>5.3.5.5</t>
  </si>
  <si>
    <t>5.3.5.6</t>
  </si>
  <si>
    <t>5.3.5.7.1</t>
  </si>
  <si>
    <t>7.3.5.7</t>
  </si>
  <si>
    <t>5.3.5.7.2</t>
  </si>
  <si>
    <t>REMOVED-5.3.5.7.2</t>
  </si>
  <si>
    <t>5.3.5.8</t>
  </si>
  <si>
    <t>5.3.5.9</t>
  </si>
  <si>
    <t>5.3.5.10</t>
  </si>
  <si>
    <t>5.3.5.11</t>
  </si>
  <si>
    <t>5.3.5.12</t>
  </si>
  <si>
    <t>5.3.5.13</t>
  </si>
  <si>
    <t>5.3.5.14</t>
  </si>
  <si>
    <t>5.3.5.15</t>
  </si>
  <si>
    <t>5.3.5.19</t>
  </si>
  <si>
    <t>5.3.5.20</t>
  </si>
  <si>
    <t>HFTD $</t>
  </si>
  <si>
    <t>Non HFTD $</t>
  </si>
  <si>
    <t>Check</t>
  </si>
  <si>
    <r>
      <t xml:space="preserve">Critical Issue #6, Remedy 1: </t>
    </r>
    <r>
      <rPr>
        <sz val="11"/>
        <color theme="1"/>
        <rFont val="Calibri"/>
        <family val="2"/>
        <scheme val="minor"/>
      </rPr>
      <t xml:space="preserve">Contradictory Reduction in Expenditure Allocation for Critical Vegetation Management Initiatives </t>
    </r>
  </si>
  <si>
    <t>*2021 WMP - Routine Transmission is net of ~$2.5M/year Land and Environmental amount that is being applied to Initiative 7.3.10.4</t>
  </si>
  <si>
    <r>
      <rPr>
        <b/>
        <sz val="11"/>
        <color theme="1"/>
        <rFont val="Calibri"/>
        <family val="2"/>
        <scheme val="minor"/>
      </rPr>
      <t xml:space="preserve">Notes:  </t>
    </r>
    <r>
      <rPr>
        <sz val="11"/>
        <color theme="1"/>
        <rFont val="Calibri"/>
        <family val="2"/>
        <scheme val="minor"/>
      </rPr>
      <t xml:space="preserve">
1)  As discussed in more detail in Critical Issue #6, Remedy 1, we are providing the below table to show a normalized view of the financial data between the First Quarterly Report (September 9, 2020) and the 2021 WMP submission (February 5, 2021).  To provide this view, PG&amp;E is applying the </t>
    </r>
    <r>
      <rPr>
        <b/>
        <i/>
        <sz val="11"/>
        <color theme="1"/>
        <rFont val="Calibri"/>
        <family val="2"/>
        <scheme val="minor"/>
      </rPr>
      <t>2021 assumptions</t>
    </r>
    <r>
      <rPr>
        <sz val="11"/>
        <color theme="1"/>
        <rFont val="Calibri"/>
        <family val="2"/>
        <scheme val="minor"/>
      </rPr>
      <t xml:space="preserve"> to disaggregate programmatic vegetation management forecasts into the WSD-defined initiatives to produce the 2020 data.    
2) As discussed in Critical Issue #5, Remedy 1, the 2020 financial numbers for the vegetation management initiatives provided in the below table will not match the 2020 financial numbers provided in Attachment 2021 WMP_Revision_PGE-05_Atch01 (related to Critical Issue No. PGE-05).  The financial numbers for vegetation management initiatives in Attachment 2021 WMP_Revision_PGE-05_Atch01 represent a different view, as those numbers are derived from the September 9, 2020 filing, with a number assumptions made to scale up the territory-wide information (as requested in Critical Issue #5).  The numbers provided below are derived using the 2021 assumptions to provide a normalized view of the data between 2020 and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</si>
</sst>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C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gray0625">
        <bgColor theme="0" tint="-4.9989318521683403E-2"/>
      </patternFill>
    </fill>
    <fill>
      <patternFill patternType="gray0625"/>
    </fill>
  </fills>
  <borders count="26">
    <border>
      <left/>
      <right/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dashed">
        <color auto="1"/>
      </left>
      <right style="dashed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dashed">
        <color auto="1"/>
      </left>
      <right style="dashed">
        <color auto="1"/>
      </right>
      <top/>
      <bottom style="hair">
        <color auto="1"/>
      </bottom>
      <diagonal/>
    </border>
    <border>
      <left/>
      <right/>
      <top/>
      <bottom style="dashed">
        <color auto="1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/>
      <top style="dashed">
        <color auto="1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3" borderId="0" xfId="0" applyFill="1"/>
    <xf numFmtId="0" fontId="4" fillId="0" borderId="0" xfId="0" applyFont="1"/>
    <xf numFmtId="0" fontId="4" fillId="0" borderId="2" xfId="0" applyFont="1" applyBorder="1"/>
    <xf numFmtId="0" fontId="2" fillId="0" borderId="0" xfId="0" applyFont="1"/>
    <xf numFmtId="0" fontId="0" fillId="0" borderId="4" xfId="0" applyBorder="1"/>
    <xf numFmtId="0" fontId="2" fillId="0" borderId="4" xfId="0" applyFont="1" applyBorder="1" applyAlignment="1">
      <alignment horizontal="center"/>
    </xf>
    <xf numFmtId="0" fontId="2" fillId="6" borderId="5" xfId="0" quotePrefix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6" borderId="1" xfId="0" quotePrefix="1" applyFont="1" applyFill="1" applyBorder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6" fontId="2" fillId="0" borderId="0" xfId="0" applyNumberFormat="1" applyFont="1" applyAlignment="1">
      <alignment horizontal="center"/>
    </xf>
    <xf numFmtId="6" fontId="2" fillId="6" borderId="1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6" xfId="0" applyBorder="1"/>
    <xf numFmtId="164" fontId="0" fillId="0" borderId="7" xfId="0" applyNumberFormat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0" borderId="7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9" xfId="0" applyBorder="1"/>
    <xf numFmtId="164" fontId="0" fillId="0" borderId="0" xfId="0" applyNumberFormat="1" applyAlignment="1">
      <alignment horizontal="center"/>
    </xf>
    <xf numFmtId="164" fontId="0" fillId="0" borderId="9" xfId="0" applyNumberFormat="1" applyBorder="1" applyAlignment="1">
      <alignment horizontal="center"/>
    </xf>
    <xf numFmtId="0" fontId="2" fillId="3" borderId="0" xfId="0" applyFont="1" applyFill="1"/>
    <xf numFmtId="0" fontId="2" fillId="0" borderId="10" xfId="0" applyFont="1" applyBorder="1"/>
    <xf numFmtId="164" fontId="2" fillId="0" borderId="11" xfId="0" applyNumberFormat="1" applyFont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10" xfId="0" applyNumberFormat="1" applyFont="1" applyBorder="1" applyAlignment="1">
      <alignment horizontal="center"/>
    </xf>
    <xf numFmtId="0" fontId="0" fillId="7" borderId="1" xfId="0" applyFill="1" applyBorder="1" applyAlignment="1">
      <alignment horizontal="center"/>
    </xf>
    <xf numFmtId="164" fontId="0" fillId="8" borderId="0" xfId="0" applyNumberFormat="1" applyFill="1" applyAlignment="1">
      <alignment horizontal="center"/>
    </xf>
    <xf numFmtId="164" fontId="2" fillId="0" borderId="0" xfId="0" applyNumberFormat="1" applyFont="1" applyAlignment="1">
      <alignment horizontal="center"/>
    </xf>
    <xf numFmtId="0" fontId="0" fillId="0" borderId="13" xfId="0" applyBorder="1"/>
    <xf numFmtId="0" fontId="0" fillId="0" borderId="13" xfId="0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6" borderId="16" xfId="0" applyFill="1" applyBorder="1" applyAlignment="1">
      <alignment horizontal="center"/>
    </xf>
    <xf numFmtId="6" fontId="0" fillId="0" borderId="0" xfId="0" applyNumberFormat="1" applyAlignment="1">
      <alignment horizontal="center"/>
    </xf>
    <xf numFmtId="0" fontId="0" fillId="0" borderId="0" xfId="0" applyAlignment="1">
      <alignment horizontal="left" vertical="center" wrapText="1"/>
    </xf>
    <xf numFmtId="0" fontId="0" fillId="0" borderId="0" xfId="0" applyFill="1"/>
    <xf numFmtId="6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6" fontId="0" fillId="0" borderId="0" xfId="0" applyNumberFormat="1" applyFill="1"/>
    <xf numFmtId="0" fontId="2" fillId="6" borderId="17" xfId="0" applyFont="1" applyFill="1" applyBorder="1"/>
    <xf numFmtId="0" fontId="0" fillId="0" borderId="0" xfId="0" applyAlignment="1">
      <alignment horizontal="left"/>
    </xf>
    <xf numFmtId="0" fontId="2" fillId="3" borderId="0" xfId="0" applyFont="1" applyFill="1" applyBorder="1"/>
    <xf numFmtId="0" fontId="1" fillId="3" borderId="0" xfId="0" applyFont="1" applyFill="1" applyAlignment="1">
      <alignment horizontal="center" vertical="center" wrapText="1"/>
    </xf>
    <xf numFmtId="6" fontId="2" fillId="3" borderId="0" xfId="0" applyNumberFormat="1" applyFont="1" applyFill="1" applyAlignment="1">
      <alignment horizontal="center"/>
    </xf>
    <xf numFmtId="6" fontId="2" fillId="3" borderId="0" xfId="0" applyNumberFormat="1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1" fillId="4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 wrapText="1"/>
    </xf>
    <xf numFmtId="0" fontId="2" fillId="3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18" xfId="0" applyFont="1" applyBorder="1"/>
    <xf numFmtId="0" fontId="0" fillId="0" borderId="19" xfId="0" applyBorder="1"/>
    <xf numFmtId="0" fontId="0" fillId="3" borderId="19" xfId="0" applyFill="1" applyBorder="1"/>
    <xf numFmtId="0" fontId="0" fillId="0" borderId="20" xfId="0" applyBorder="1"/>
    <xf numFmtId="0" fontId="0" fillId="0" borderId="21" xfId="0" applyBorder="1"/>
    <xf numFmtId="0" fontId="0" fillId="0" borderId="0" xfId="0" applyBorder="1"/>
    <xf numFmtId="0" fontId="0" fillId="3" borderId="0" xfId="0" applyFill="1" applyBorder="1"/>
    <xf numFmtId="0" fontId="0" fillId="0" borderId="22" xfId="0" applyBorder="1"/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7C88C-7A3E-42D9-97CA-616E7AF3F643}">
  <dimension ref="B2:BC104"/>
  <sheetViews>
    <sheetView showGridLines="0" tabSelected="1" zoomScale="73" zoomScaleNormal="73" workbookViewId="0">
      <selection activeCell="B4" sqref="B4:T4"/>
    </sheetView>
  </sheetViews>
  <sheetFormatPr defaultRowHeight="15" outlineLevelRow="1" x14ac:dyDescent="0.25"/>
  <cols>
    <col min="4" max="4" width="14.85546875" customWidth="1"/>
    <col min="5" max="5" width="0.85546875" style="1" customWidth="1"/>
    <col min="6" max="6" width="15.7109375" customWidth="1"/>
    <col min="7" max="9" width="11.85546875" bestFit="1" customWidth="1"/>
    <col min="10" max="10" width="11.85546875" customWidth="1"/>
    <col min="11" max="11" width="11.5703125" bestFit="1" customWidth="1"/>
    <col min="12" max="12" width="2.28515625" customWidth="1"/>
    <col min="13" max="15" width="11.85546875" bestFit="1" customWidth="1"/>
    <col min="16" max="16" width="11.85546875" customWidth="1"/>
    <col min="17" max="17" width="11.5703125" bestFit="1" customWidth="1"/>
    <col min="18" max="18" width="2.28515625" customWidth="1"/>
    <col min="19" max="21" width="11.85546875" bestFit="1" customWidth="1"/>
    <col min="22" max="22" width="11.85546875" customWidth="1"/>
    <col min="23" max="23" width="11.5703125" bestFit="1" customWidth="1"/>
    <col min="24" max="24" width="2.28515625" customWidth="1"/>
    <col min="25" max="27" width="11.85546875" bestFit="1" customWidth="1"/>
    <col min="28" max="28" width="11.85546875" customWidth="1"/>
    <col min="29" max="29" width="11.85546875" bestFit="1" customWidth="1"/>
    <col min="30" max="30" width="13.5703125" bestFit="1" customWidth="1"/>
    <col min="31" max="32" width="10" bestFit="1" customWidth="1"/>
    <col min="33" max="33" width="10.5703125" bestFit="1" customWidth="1"/>
    <col min="34" max="34" width="10" bestFit="1" customWidth="1"/>
    <col min="35" max="35" width="11.5703125" bestFit="1" customWidth="1"/>
    <col min="36" max="36" width="2.28515625" customWidth="1"/>
    <col min="37" max="38" width="10" bestFit="1" customWidth="1"/>
    <col min="39" max="39" width="10.5703125" bestFit="1" customWidth="1"/>
    <col min="40" max="40" width="10" bestFit="1" customWidth="1"/>
    <col min="41" max="41" width="11.5703125" bestFit="1" customWidth="1"/>
    <col min="42" max="42" width="2.28515625" customWidth="1"/>
    <col min="43" max="43" width="10" bestFit="1" customWidth="1"/>
    <col min="44" max="44" width="13.7109375" bestFit="1" customWidth="1"/>
    <col min="45" max="45" width="12.7109375" bestFit="1" customWidth="1"/>
    <col min="46" max="47" width="13.7109375" bestFit="1" customWidth="1"/>
    <col min="48" max="48" width="2.28515625" customWidth="1"/>
    <col min="49" max="49" width="11.5703125" bestFit="1" customWidth="1"/>
    <col min="50" max="50" width="13.7109375" bestFit="1" customWidth="1"/>
    <col min="51" max="51" width="12.7109375" bestFit="1" customWidth="1"/>
    <col min="52" max="53" width="13.7109375" bestFit="1" customWidth="1"/>
    <col min="54" max="54" width="11.85546875" bestFit="1" customWidth="1"/>
    <col min="55" max="55" width="10.85546875" bestFit="1" customWidth="1"/>
  </cols>
  <sheetData>
    <row r="2" spans="2:53" outlineLevel="1" x14ac:dyDescent="0.25">
      <c r="B2" s="57" t="s">
        <v>57</v>
      </c>
      <c r="C2" s="58"/>
      <c r="D2" s="58"/>
      <c r="E2" s="59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60"/>
    </row>
    <row r="3" spans="2:53" outlineLevel="1" x14ac:dyDescent="0.25">
      <c r="B3" s="61"/>
      <c r="C3" s="62"/>
      <c r="D3" s="62"/>
      <c r="E3" s="63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4"/>
    </row>
    <row r="4" spans="2:53" ht="185.25" customHeight="1" outlineLevel="1" x14ac:dyDescent="0.25">
      <c r="B4" s="65" t="s">
        <v>59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7"/>
      <c r="U4" s="40"/>
    </row>
    <row r="6" spans="2:53" x14ac:dyDescent="0.25">
      <c r="G6" s="56" t="s">
        <v>0</v>
      </c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E6" s="56" t="s">
        <v>1</v>
      </c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</row>
    <row r="8" spans="2:53" x14ac:dyDescent="0.25">
      <c r="G8" s="52">
        <v>2020</v>
      </c>
      <c r="H8" s="52"/>
      <c r="I8" s="52"/>
      <c r="J8" s="52"/>
      <c r="K8" s="52"/>
      <c r="M8" s="52">
        <v>2021</v>
      </c>
      <c r="N8" s="52"/>
      <c r="O8" s="52"/>
      <c r="P8" s="52"/>
      <c r="Q8" s="52"/>
      <c r="S8" s="52">
        <v>2022</v>
      </c>
      <c r="T8" s="52"/>
      <c r="U8" s="52"/>
      <c r="V8" s="52"/>
      <c r="W8" s="52"/>
      <c r="Y8" s="53" t="s">
        <v>2</v>
      </c>
      <c r="Z8" s="53"/>
      <c r="AA8" s="53"/>
      <c r="AB8" s="53"/>
      <c r="AC8" s="53"/>
      <c r="AE8" s="52">
        <v>2020</v>
      </c>
      <c r="AF8" s="52"/>
      <c r="AG8" s="52"/>
      <c r="AH8" s="52"/>
      <c r="AI8" s="52"/>
      <c r="AK8" s="52">
        <v>2021</v>
      </c>
      <c r="AL8" s="52"/>
      <c r="AM8" s="52"/>
      <c r="AN8" s="52"/>
      <c r="AO8" s="52"/>
      <c r="AQ8" s="52">
        <v>2022</v>
      </c>
      <c r="AR8" s="52"/>
      <c r="AS8" s="52"/>
      <c r="AT8" s="52"/>
      <c r="AU8" s="52"/>
      <c r="AW8" s="53" t="s">
        <v>2</v>
      </c>
      <c r="AX8" s="53"/>
      <c r="AY8" s="53"/>
      <c r="AZ8" s="53"/>
      <c r="BA8" s="53"/>
    </row>
    <row r="9" spans="2:53" ht="15.75" thickBot="1" x14ac:dyDescent="0.3">
      <c r="F9" s="2" t="s">
        <v>3</v>
      </c>
    </row>
    <row r="10" spans="2:53" ht="15.75" thickBot="1" x14ac:dyDescent="0.3">
      <c r="F10" s="3"/>
      <c r="G10" s="55"/>
      <c r="H10" s="55"/>
      <c r="I10" s="55"/>
      <c r="J10" s="55"/>
      <c r="K10" s="55"/>
      <c r="M10" s="55"/>
      <c r="N10" s="55"/>
      <c r="O10" s="55"/>
      <c r="P10" s="55"/>
      <c r="Q10" s="55"/>
      <c r="S10" s="55"/>
      <c r="T10" s="55"/>
      <c r="U10" s="55"/>
      <c r="V10" s="55"/>
      <c r="W10" s="55"/>
      <c r="Y10" s="55"/>
      <c r="Z10" s="55"/>
      <c r="AA10" s="55"/>
      <c r="AB10" s="55"/>
      <c r="AC10" s="55"/>
      <c r="AE10" s="55"/>
      <c r="AF10" s="55"/>
      <c r="AG10" s="55"/>
      <c r="AH10" s="55"/>
      <c r="AI10" s="55"/>
      <c r="AK10" s="55"/>
      <c r="AL10" s="55"/>
      <c r="AM10" s="55"/>
      <c r="AN10" s="55"/>
      <c r="AO10" s="55"/>
      <c r="AQ10" s="55"/>
      <c r="AR10" s="55"/>
      <c r="AS10" s="55"/>
      <c r="AT10" s="55"/>
      <c r="AU10" s="55"/>
      <c r="AW10" s="55"/>
      <c r="AX10" s="55"/>
      <c r="AY10" s="55"/>
      <c r="AZ10" s="55"/>
      <c r="BA10" s="55"/>
    </row>
    <row r="11" spans="2:53" ht="15.75" thickBot="1" x14ac:dyDescent="0.3">
      <c r="B11" s="45" t="s">
        <v>0</v>
      </c>
      <c r="C11" s="45" t="s">
        <v>4</v>
      </c>
      <c r="F11" s="5"/>
      <c r="G11" s="6" t="s">
        <v>5</v>
      </c>
      <c r="H11" s="6" t="s">
        <v>6</v>
      </c>
      <c r="I11" s="6" t="s">
        <v>7</v>
      </c>
      <c r="J11" s="6" t="s">
        <v>8</v>
      </c>
      <c r="K11" s="7" t="s">
        <v>2</v>
      </c>
      <c r="L11" s="8"/>
      <c r="M11" s="6" t="s">
        <v>5</v>
      </c>
      <c r="N11" s="6" t="s">
        <v>6</v>
      </c>
      <c r="O11" s="6" t="s">
        <v>7</v>
      </c>
      <c r="P11" s="6" t="s">
        <v>8</v>
      </c>
      <c r="Q11" s="7" t="s">
        <v>2</v>
      </c>
      <c r="R11" s="8"/>
      <c r="S11" s="6" t="s">
        <v>5</v>
      </c>
      <c r="T11" s="6" t="s">
        <v>6</v>
      </c>
      <c r="U11" s="6" t="s">
        <v>7</v>
      </c>
      <c r="V11" s="6" t="s">
        <v>8</v>
      </c>
      <c r="W11" s="7" t="s">
        <v>2</v>
      </c>
      <c r="X11" s="8"/>
      <c r="Y11" s="6" t="s">
        <v>5</v>
      </c>
      <c r="Z11" s="6" t="s">
        <v>6</v>
      </c>
      <c r="AA11" s="6" t="s">
        <v>7</v>
      </c>
      <c r="AB11" s="6" t="s">
        <v>8</v>
      </c>
      <c r="AC11" s="7" t="s">
        <v>2</v>
      </c>
      <c r="AE11" s="6" t="s">
        <v>5</v>
      </c>
      <c r="AF11" s="6" t="s">
        <v>6</v>
      </c>
      <c r="AG11" s="6" t="s">
        <v>7</v>
      </c>
      <c r="AH11" s="6" t="s">
        <v>8</v>
      </c>
      <c r="AI11" s="7" t="s">
        <v>2</v>
      </c>
      <c r="AJ11" s="8"/>
      <c r="AK11" s="6" t="s">
        <v>5</v>
      </c>
      <c r="AL11" s="6" t="s">
        <v>6</v>
      </c>
      <c r="AM11" s="6" t="s">
        <v>7</v>
      </c>
      <c r="AN11" s="6" t="s">
        <v>8</v>
      </c>
      <c r="AO11" s="7" t="s">
        <v>2</v>
      </c>
      <c r="AP11" s="8"/>
      <c r="AQ11" s="6" t="s">
        <v>5</v>
      </c>
      <c r="AR11" s="6" t="s">
        <v>6</v>
      </c>
      <c r="AS11" s="6" t="s">
        <v>7</v>
      </c>
      <c r="AT11" s="6" t="s">
        <v>8</v>
      </c>
      <c r="AU11" s="7" t="s">
        <v>2</v>
      </c>
      <c r="AV11" s="8"/>
      <c r="AW11" s="6" t="s">
        <v>5</v>
      </c>
      <c r="AX11" s="6" t="s">
        <v>6</v>
      </c>
      <c r="AY11" s="6" t="s">
        <v>7</v>
      </c>
      <c r="AZ11" s="6" t="s">
        <v>8</v>
      </c>
      <c r="BA11" s="7" t="s">
        <v>2</v>
      </c>
    </row>
    <row r="12" spans="2:53" ht="8.25" customHeight="1" thickBot="1" x14ac:dyDescent="0.3">
      <c r="B12" s="45"/>
      <c r="C12" s="45"/>
      <c r="G12" s="9"/>
      <c r="H12" s="9"/>
      <c r="I12" s="9"/>
      <c r="J12" s="9"/>
      <c r="K12" s="10"/>
      <c r="L12" s="8"/>
      <c r="M12" s="9"/>
      <c r="N12" s="9"/>
      <c r="O12" s="9"/>
      <c r="P12" s="9"/>
      <c r="Q12" s="10"/>
      <c r="R12" s="8"/>
      <c r="S12" s="9"/>
      <c r="T12" s="9"/>
      <c r="U12" s="9"/>
      <c r="V12" s="9"/>
      <c r="W12" s="10"/>
      <c r="X12" s="8"/>
      <c r="Y12" s="9"/>
      <c r="Z12" s="9"/>
      <c r="AA12" s="9"/>
      <c r="AB12" s="9"/>
      <c r="AC12" s="10"/>
      <c r="AE12" s="9"/>
      <c r="AF12" s="9"/>
      <c r="AG12" s="9"/>
      <c r="AH12" s="9"/>
      <c r="AI12" s="10"/>
      <c r="AJ12" s="8"/>
      <c r="AK12" s="9"/>
      <c r="AL12" s="9"/>
      <c r="AM12" s="9"/>
      <c r="AN12" s="9"/>
      <c r="AO12" s="10"/>
      <c r="AP12" s="8"/>
      <c r="AQ12" s="9"/>
      <c r="AR12" s="9"/>
      <c r="AS12" s="9"/>
      <c r="AT12" s="9"/>
      <c r="AU12" s="10"/>
      <c r="AV12" s="8"/>
      <c r="AW12" s="9"/>
      <c r="AX12" s="9"/>
      <c r="AY12" s="9"/>
      <c r="AZ12" s="9"/>
      <c r="BA12" s="10"/>
    </row>
    <row r="13" spans="2:53" s="4" customFormat="1" ht="15.75" thickBot="1" x14ac:dyDescent="0.3">
      <c r="B13" s="45"/>
      <c r="C13" s="45"/>
      <c r="D13" s="11" t="s">
        <v>9</v>
      </c>
      <c r="E13" s="12"/>
      <c r="F13" s="4" t="s">
        <v>10</v>
      </c>
      <c r="G13" s="13">
        <v>566399.76399999997</v>
      </c>
      <c r="H13" s="13">
        <v>494627.3885044168</v>
      </c>
      <c r="I13" s="13">
        <v>128537.35900000001</v>
      </c>
      <c r="J13" s="13">
        <v>147845.18350000001</v>
      </c>
      <c r="K13" s="14">
        <f>SUM(G13:J13)</f>
        <v>1337409.6950044166</v>
      </c>
      <c r="L13" s="9"/>
      <c r="M13" s="13">
        <v>580559.75809999986</v>
      </c>
      <c r="N13" s="13">
        <v>506993.07321702718</v>
      </c>
      <c r="O13" s="13">
        <v>131750.79297499999</v>
      </c>
      <c r="P13" s="13">
        <v>151541.31308749996</v>
      </c>
      <c r="Q13" s="14">
        <f>SUM(M13:P13)</f>
        <v>1370844.9373795271</v>
      </c>
      <c r="R13" s="9"/>
      <c r="S13" s="13">
        <v>595073.75205249991</v>
      </c>
      <c r="T13" s="13">
        <v>519667.90004745283</v>
      </c>
      <c r="U13" s="13">
        <v>135044.56279937498</v>
      </c>
      <c r="V13" s="13">
        <v>155329.84591468747</v>
      </c>
      <c r="W13" s="14">
        <f>SUM(S13:V13)</f>
        <v>1405116.0608140153</v>
      </c>
      <c r="X13" s="9"/>
      <c r="Y13" s="13">
        <f>SUM(G13,M13,S13)</f>
        <v>1742033.2741524996</v>
      </c>
      <c r="Z13" s="13">
        <f t="shared" ref="Z13:AB13" si="0">SUM(H13,N13,T13)</f>
        <v>1521288.3617688969</v>
      </c>
      <c r="AA13" s="13">
        <f t="shared" si="0"/>
        <v>395332.71477437497</v>
      </c>
      <c r="AB13" s="13">
        <f t="shared" si="0"/>
        <v>454716.34250218747</v>
      </c>
      <c r="AC13" s="14">
        <f>SUM(Y13:AB13)</f>
        <v>4113370.6931979586</v>
      </c>
      <c r="AE13" s="13">
        <v>736319.97505999997</v>
      </c>
      <c r="AF13" s="13">
        <v>454705.35755000002</v>
      </c>
      <c r="AG13" s="13">
        <v>87805.156599999988</v>
      </c>
      <c r="AH13" s="13">
        <v>120610.94427000001</v>
      </c>
      <c r="AI13" s="14">
        <f>SUM(AE13:AH13)</f>
        <v>1399441.4334799999</v>
      </c>
      <c r="AJ13" s="9"/>
      <c r="AK13" s="13">
        <v>667891.50300000003</v>
      </c>
      <c r="AL13" s="13">
        <v>535516.38199999998</v>
      </c>
      <c r="AM13" s="13">
        <v>67542.130999999994</v>
      </c>
      <c r="AN13" s="13">
        <v>143227.93881455407</v>
      </c>
      <c r="AO13" s="14">
        <f>SUM(AK13:AN13)</f>
        <v>1414177.9548145542</v>
      </c>
      <c r="AP13" s="9"/>
      <c r="AQ13" s="13">
        <v>609620.58400000003</v>
      </c>
      <c r="AR13" s="13">
        <v>555984.66299999994</v>
      </c>
      <c r="AS13" s="13">
        <v>68775.192999999999</v>
      </c>
      <c r="AT13" s="13">
        <v>147142.48530439087</v>
      </c>
      <c r="AU13" s="14">
        <f>SUM(AQ13:AT13)</f>
        <v>1381522.9253043907</v>
      </c>
      <c r="AV13" s="9"/>
      <c r="AW13" s="13">
        <f>SUM(AE13,AK13,AQ13)</f>
        <v>2013832.0620600001</v>
      </c>
      <c r="AX13" s="13">
        <f t="shared" ref="AX13:AZ13" si="1">SUM(AF13,AL13,AR13)</f>
        <v>1546206.40255</v>
      </c>
      <c r="AY13" s="13">
        <f t="shared" si="1"/>
        <v>224122.48059999998</v>
      </c>
      <c r="AZ13" s="13">
        <f t="shared" si="1"/>
        <v>410981.368388945</v>
      </c>
      <c r="BA13" s="14">
        <f>SUM(AW13:AZ13)</f>
        <v>4195142.3135989448</v>
      </c>
    </row>
    <row r="14" spans="2:53" ht="15.75" thickBot="1" x14ac:dyDescent="0.3">
      <c r="B14" s="45"/>
      <c r="C14" s="45"/>
      <c r="G14" s="8"/>
      <c r="H14" s="8"/>
      <c r="I14" s="8"/>
      <c r="J14" s="8"/>
      <c r="K14" s="15"/>
      <c r="L14" s="8"/>
      <c r="M14" s="8"/>
      <c r="N14" s="8"/>
      <c r="O14" s="8"/>
      <c r="P14" s="8"/>
      <c r="Q14" s="15"/>
      <c r="R14" s="8"/>
      <c r="S14" s="8"/>
      <c r="T14" s="8"/>
      <c r="U14" s="8"/>
      <c r="V14" s="8"/>
      <c r="W14" s="15"/>
      <c r="X14" s="8"/>
      <c r="Y14" s="8"/>
      <c r="Z14" s="8"/>
      <c r="AA14" s="8"/>
      <c r="AB14" s="8"/>
      <c r="AC14" s="15"/>
      <c r="AE14" s="8"/>
      <c r="AF14" s="8"/>
      <c r="AG14" s="8"/>
      <c r="AH14" s="8"/>
      <c r="AI14" s="15"/>
      <c r="AJ14" s="8"/>
      <c r="AK14" s="8"/>
      <c r="AL14" s="8"/>
      <c r="AM14" s="8"/>
      <c r="AN14" s="8"/>
      <c r="AO14" s="15"/>
      <c r="AP14" s="8"/>
      <c r="AQ14" s="8"/>
      <c r="AR14" s="8"/>
      <c r="AS14" s="8"/>
      <c r="AT14" s="8"/>
      <c r="AU14" s="15"/>
      <c r="AV14" s="8"/>
      <c r="AW14" s="8"/>
      <c r="AX14" s="8"/>
      <c r="AY14" s="8"/>
      <c r="AZ14" s="8"/>
      <c r="BA14" s="15"/>
    </row>
    <row r="15" spans="2:53" ht="15.75" thickBot="1" x14ac:dyDescent="0.3">
      <c r="B15" s="45"/>
      <c r="C15" s="45"/>
      <c r="D15" s="54" t="s">
        <v>11</v>
      </c>
      <c r="F15" s="16" t="s">
        <v>12</v>
      </c>
      <c r="G15" s="17">
        <v>0.31762005211564709</v>
      </c>
      <c r="H15" s="17">
        <v>1</v>
      </c>
      <c r="I15" s="17">
        <v>0.83499999999999996</v>
      </c>
      <c r="J15" s="17">
        <v>0.31425426527242706</v>
      </c>
      <c r="K15" s="18"/>
      <c r="L15" s="19"/>
      <c r="M15" s="17">
        <v>0.31762005211564709</v>
      </c>
      <c r="N15" s="17">
        <v>1</v>
      </c>
      <c r="O15" s="17">
        <v>0.83499999999999996</v>
      </c>
      <c r="P15" s="17">
        <v>0.31425426527242706</v>
      </c>
      <c r="Q15" s="18"/>
      <c r="R15" s="19"/>
      <c r="S15" s="17">
        <v>0.31762005211564709</v>
      </c>
      <c r="T15" s="17">
        <v>1</v>
      </c>
      <c r="U15" s="17">
        <v>0.83499999999999996</v>
      </c>
      <c r="V15" s="17">
        <v>0.31425426527242706</v>
      </c>
      <c r="W15" s="18"/>
      <c r="X15" s="19"/>
      <c r="Y15" s="17">
        <v>0.31762005211564709</v>
      </c>
      <c r="Z15" s="17">
        <v>1</v>
      </c>
      <c r="AA15" s="17">
        <v>0.83499999999999996</v>
      </c>
      <c r="AB15" s="17">
        <v>0.31425426527242706</v>
      </c>
      <c r="AC15" s="18"/>
      <c r="AE15" s="20">
        <v>0.31404621993975607</v>
      </c>
      <c r="AF15" s="17">
        <v>1</v>
      </c>
      <c r="AG15" s="17">
        <v>0.83499999999999996</v>
      </c>
      <c r="AH15" s="17">
        <v>0.30438852486096579</v>
      </c>
      <c r="AI15" s="18"/>
      <c r="AJ15" s="19"/>
      <c r="AK15" s="17">
        <v>0.31404621993975607</v>
      </c>
      <c r="AL15" s="17">
        <v>1</v>
      </c>
      <c r="AM15" s="17">
        <v>0.83499999999999996</v>
      </c>
      <c r="AN15" s="17">
        <v>0.30438852486096579</v>
      </c>
      <c r="AO15" s="18"/>
      <c r="AP15" s="19"/>
      <c r="AQ15" s="17">
        <v>0.31404621993975607</v>
      </c>
      <c r="AR15" s="17">
        <v>1</v>
      </c>
      <c r="AS15" s="17">
        <v>0.83499999999999996</v>
      </c>
      <c r="AT15" s="17">
        <v>0.30438852486096579</v>
      </c>
      <c r="AU15" s="18"/>
      <c r="AV15" s="19"/>
      <c r="AW15" s="17">
        <v>0.31404621993975607</v>
      </c>
      <c r="AX15" s="17">
        <v>1</v>
      </c>
      <c r="AY15" s="17">
        <v>0.83499999999999996</v>
      </c>
      <c r="AZ15" s="17">
        <v>0.30438852486096579</v>
      </c>
      <c r="BA15" s="18"/>
    </row>
    <row r="16" spans="2:53" ht="15.75" thickBot="1" x14ac:dyDescent="0.3">
      <c r="B16" s="45"/>
      <c r="C16" s="45"/>
      <c r="D16" s="54"/>
      <c r="F16" s="21" t="s">
        <v>13</v>
      </c>
      <c r="G16" s="22">
        <f>G17-G15</f>
        <v>0.68237994788435286</v>
      </c>
      <c r="H16" s="22">
        <f t="shared" ref="H16:J16" si="2">H17-H15</f>
        <v>0</v>
      </c>
      <c r="I16" s="22">
        <f t="shared" si="2"/>
        <v>0.16500000000000004</v>
      </c>
      <c r="J16" s="22">
        <f t="shared" si="2"/>
        <v>0.68574573472757294</v>
      </c>
      <c r="K16" s="15"/>
      <c r="L16" s="8"/>
      <c r="M16" s="22">
        <f>M17-M15</f>
        <v>0.68237994788435286</v>
      </c>
      <c r="N16" s="22">
        <f t="shared" ref="N16:P16" si="3">N17-N15</f>
        <v>0</v>
      </c>
      <c r="O16" s="22">
        <f t="shared" si="3"/>
        <v>0.16500000000000004</v>
      </c>
      <c r="P16" s="22">
        <f t="shared" si="3"/>
        <v>0.68574573472757294</v>
      </c>
      <c r="Q16" s="15"/>
      <c r="R16" s="8"/>
      <c r="S16" s="22">
        <f>S17-S15</f>
        <v>0.68237994788435286</v>
      </c>
      <c r="T16" s="22">
        <f t="shared" ref="T16:V16" si="4">T17-T15</f>
        <v>0</v>
      </c>
      <c r="U16" s="22">
        <f t="shared" si="4"/>
        <v>0.16500000000000004</v>
      </c>
      <c r="V16" s="22">
        <f t="shared" si="4"/>
        <v>0.68574573472757294</v>
      </c>
      <c r="W16" s="15"/>
      <c r="X16" s="8"/>
      <c r="Y16" s="22">
        <f>Y17-Y15</f>
        <v>0.68237994788435286</v>
      </c>
      <c r="Z16" s="22">
        <f t="shared" ref="Z16:AB16" si="5">Z17-Z15</f>
        <v>0</v>
      </c>
      <c r="AA16" s="22">
        <f t="shared" si="5"/>
        <v>0.16500000000000004</v>
      </c>
      <c r="AB16" s="22">
        <f t="shared" si="5"/>
        <v>0.68574573472757294</v>
      </c>
      <c r="AC16" s="15"/>
      <c r="AE16" s="23">
        <f>AE17-AE15</f>
        <v>0.68595378006024399</v>
      </c>
      <c r="AF16" s="22">
        <f t="shared" ref="AF16:AH16" si="6">AF17-AF15</f>
        <v>0</v>
      </c>
      <c r="AG16" s="22">
        <f t="shared" si="6"/>
        <v>0.16500000000000004</v>
      </c>
      <c r="AH16" s="22">
        <f t="shared" si="6"/>
        <v>0.69561147513903421</v>
      </c>
      <c r="AI16" s="15"/>
      <c r="AJ16" s="8"/>
      <c r="AK16" s="22">
        <f>AK17-AK15</f>
        <v>0.68595378006024399</v>
      </c>
      <c r="AL16" s="22">
        <f t="shared" ref="AL16:AN16" si="7">AL17-AL15</f>
        <v>0</v>
      </c>
      <c r="AM16" s="22">
        <f t="shared" si="7"/>
        <v>0.16500000000000004</v>
      </c>
      <c r="AN16" s="22">
        <f t="shared" si="7"/>
        <v>0.69561147513903421</v>
      </c>
      <c r="AO16" s="15"/>
      <c r="AP16" s="8"/>
      <c r="AQ16" s="22">
        <f>AQ17-AQ15</f>
        <v>0.68595378006024399</v>
      </c>
      <c r="AR16" s="22">
        <f t="shared" ref="AR16:AT16" si="8">AR17-AR15</f>
        <v>0</v>
      </c>
      <c r="AS16" s="22">
        <f t="shared" si="8"/>
        <v>0.16500000000000004</v>
      </c>
      <c r="AT16" s="22">
        <f t="shared" si="8"/>
        <v>0.69561147513903421</v>
      </c>
      <c r="AU16" s="15"/>
      <c r="AV16" s="8"/>
      <c r="AW16" s="22">
        <f>AW17-AW15</f>
        <v>0.68595378006024399</v>
      </c>
      <c r="AX16" s="22">
        <f t="shared" ref="AX16:AZ16" si="9">AX17-AX15</f>
        <v>0</v>
      </c>
      <c r="AY16" s="22">
        <f t="shared" si="9"/>
        <v>0.16500000000000004</v>
      </c>
      <c r="AZ16" s="22">
        <f t="shared" si="9"/>
        <v>0.69561147513903421</v>
      </c>
      <c r="BA16" s="15"/>
    </row>
    <row r="17" spans="2:53" s="4" customFormat="1" ht="15.75" thickBot="1" x14ac:dyDescent="0.3">
      <c r="B17" s="45"/>
      <c r="C17" s="45"/>
      <c r="D17" s="54"/>
      <c r="E17" s="24"/>
      <c r="F17" s="25" t="s">
        <v>2</v>
      </c>
      <c r="G17" s="26">
        <v>1</v>
      </c>
      <c r="H17" s="26">
        <v>1</v>
      </c>
      <c r="I17" s="26">
        <v>1</v>
      </c>
      <c r="J17" s="26">
        <v>1</v>
      </c>
      <c r="K17" s="27"/>
      <c r="L17" s="28"/>
      <c r="M17" s="26">
        <v>1</v>
      </c>
      <c r="N17" s="26">
        <v>1</v>
      </c>
      <c r="O17" s="26">
        <v>1</v>
      </c>
      <c r="P17" s="26">
        <v>1</v>
      </c>
      <c r="Q17" s="27"/>
      <c r="R17" s="28"/>
      <c r="S17" s="26">
        <v>1</v>
      </c>
      <c r="T17" s="26">
        <v>1</v>
      </c>
      <c r="U17" s="26">
        <v>1</v>
      </c>
      <c r="V17" s="26">
        <v>1</v>
      </c>
      <c r="W17" s="27"/>
      <c r="X17" s="28"/>
      <c r="Y17" s="26">
        <v>1</v>
      </c>
      <c r="Z17" s="26">
        <v>1</v>
      </c>
      <c r="AA17" s="26">
        <v>1</v>
      </c>
      <c r="AB17" s="26">
        <v>1</v>
      </c>
      <c r="AC17" s="27"/>
      <c r="AE17" s="29">
        <v>1</v>
      </c>
      <c r="AF17" s="26">
        <v>1</v>
      </c>
      <c r="AG17" s="26">
        <v>1</v>
      </c>
      <c r="AH17" s="26">
        <v>1</v>
      </c>
      <c r="AI17" s="27"/>
      <c r="AJ17" s="28"/>
      <c r="AK17" s="26">
        <v>1</v>
      </c>
      <c r="AL17" s="26">
        <v>1</v>
      </c>
      <c r="AM17" s="26">
        <v>1</v>
      </c>
      <c r="AN17" s="26">
        <v>1</v>
      </c>
      <c r="AO17" s="27"/>
      <c r="AP17" s="28"/>
      <c r="AQ17" s="26">
        <v>1</v>
      </c>
      <c r="AR17" s="26">
        <v>1</v>
      </c>
      <c r="AS17" s="26">
        <v>1</v>
      </c>
      <c r="AT17" s="26">
        <v>1</v>
      </c>
      <c r="AU17" s="27"/>
      <c r="AV17" s="28"/>
      <c r="AW17" s="26">
        <v>1</v>
      </c>
      <c r="AX17" s="26">
        <v>1</v>
      </c>
      <c r="AY17" s="26">
        <v>1</v>
      </c>
      <c r="AZ17" s="26">
        <v>1</v>
      </c>
      <c r="BA17" s="27"/>
    </row>
    <row r="18" spans="2:53" ht="15.75" thickBot="1" x14ac:dyDescent="0.3">
      <c r="B18" s="45"/>
      <c r="C18" s="45"/>
      <c r="G18" s="8"/>
      <c r="H18" s="8"/>
      <c r="I18" s="8"/>
      <c r="J18" s="8"/>
      <c r="K18" s="15"/>
      <c r="L18" s="8"/>
      <c r="M18" s="8"/>
      <c r="N18" s="8"/>
      <c r="O18" s="8"/>
      <c r="P18" s="8"/>
      <c r="Q18" s="15"/>
      <c r="R18" s="8"/>
      <c r="S18" s="8"/>
      <c r="T18" s="8"/>
      <c r="U18" s="8"/>
      <c r="V18" s="8"/>
      <c r="W18" s="15"/>
      <c r="X18" s="8"/>
      <c r="Y18" s="8"/>
      <c r="Z18" s="8"/>
      <c r="AA18" s="8"/>
      <c r="AB18" s="8"/>
      <c r="AC18" s="15"/>
      <c r="AE18" s="8"/>
      <c r="AF18" s="8"/>
      <c r="AG18" s="8"/>
      <c r="AH18" s="8"/>
      <c r="AI18" s="15"/>
      <c r="AJ18" s="8"/>
      <c r="AK18" s="8"/>
      <c r="AL18" s="8"/>
      <c r="AM18" s="8"/>
      <c r="AN18" s="8"/>
      <c r="AO18" s="15"/>
      <c r="AP18" s="8"/>
      <c r="AQ18" s="8"/>
      <c r="AR18" s="8"/>
      <c r="AS18" s="8"/>
      <c r="AT18" s="8"/>
      <c r="AU18" s="15"/>
      <c r="AV18" s="8"/>
      <c r="AW18" s="8"/>
      <c r="AX18" s="8"/>
      <c r="AY18" s="8"/>
      <c r="AZ18" s="8"/>
      <c r="BA18" s="15"/>
    </row>
    <row r="19" spans="2:53" ht="15" customHeight="1" thickBot="1" x14ac:dyDescent="0.3">
      <c r="B19" s="45" t="s">
        <v>33</v>
      </c>
      <c r="C19" s="45" t="s">
        <v>15</v>
      </c>
      <c r="D19" s="54" t="s">
        <v>14</v>
      </c>
      <c r="F19" t="s">
        <v>15</v>
      </c>
      <c r="G19" s="22">
        <v>8.9534077769736868E-3</v>
      </c>
      <c r="H19" s="22">
        <v>1.5359390920983637E-2</v>
      </c>
      <c r="I19" s="22">
        <v>1.2598347976368376E-2</v>
      </c>
      <c r="J19" s="22">
        <v>6.297412889798544E-2</v>
      </c>
      <c r="K19" s="30"/>
      <c r="L19" s="8"/>
      <c r="M19" s="22">
        <v>8.9534077769736868E-3</v>
      </c>
      <c r="N19" s="22">
        <v>1.5359390920983637E-2</v>
      </c>
      <c r="O19" s="22">
        <v>1.2598347976368376E-2</v>
      </c>
      <c r="P19" s="22">
        <v>6.297412889798544E-2</v>
      </c>
      <c r="Q19" s="30"/>
      <c r="R19" s="8"/>
      <c r="S19" s="22">
        <v>8.9534077769736868E-3</v>
      </c>
      <c r="T19" s="22">
        <v>1.5359390920983637E-2</v>
      </c>
      <c r="U19" s="22">
        <v>1.2598347976368376E-2</v>
      </c>
      <c r="V19" s="22">
        <v>6.297412889798544E-2</v>
      </c>
      <c r="W19" s="30"/>
      <c r="X19" s="8"/>
      <c r="Y19" s="31"/>
      <c r="Z19" s="31"/>
      <c r="AA19" s="31"/>
      <c r="AB19" s="31"/>
      <c r="AC19" s="30"/>
      <c r="AE19" s="22">
        <v>8.9534077769736868E-3</v>
      </c>
      <c r="AF19" s="22">
        <v>1.5359390920983637E-2</v>
      </c>
      <c r="AG19" s="22">
        <v>1.2598347976368376E-2</v>
      </c>
      <c r="AH19" s="22">
        <v>6.297412889798544E-2</v>
      </c>
      <c r="AI19" s="30"/>
      <c r="AJ19" s="8"/>
      <c r="AK19" s="22">
        <v>8.9534077769736868E-3</v>
      </c>
      <c r="AL19" s="22">
        <v>1.5359390920983637E-2</v>
      </c>
      <c r="AM19" s="22">
        <v>1.2598347976368376E-2</v>
      </c>
      <c r="AN19" s="22">
        <v>6.297412889798544E-2</v>
      </c>
      <c r="AO19" s="30"/>
      <c r="AP19" s="8"/>
      <c r="AQ19" s="22">
        <v>8.9534077769736868E-3</v>
      </c>
      <c r="AR19" s="22">
        <v>1.5359390920983637E-2</v>
      </c>
      <c r="AS19" s="22">
        <v>1.2598347976368376E-2</v>
      </c>
      <c r="AT19" s="22">
        <v>6.297412889798544E-2</v>
      </c>
      <c r="AU19" s="30"/>
      <c r="AV19" s="8"/>
      <c r="AW19" s="31"/>
      <c r="AX19" s="31"/>
      <c r="AY19" s="31"/>
      <c r="AZ19" s="31"/>
      <c r="BA19" s="30"/>
    </row>
    <row r="20" spans="2:53" ht="15.75" thickBot="1" x14ac:dyDescent="0.3">
      <c r="B20" s="45" t="s">
        <v>35</v>
      </c>
      <c r="C20" s="45" t="s">
        <v>16</v>
      </c>
      <c r="D20" s="54"/>
      <c r="F20" t="s">
        <v>16</v>
      </c>
      <c r="G20" s="22">
        <v>0.9668680748562426</v>
      </c>
      <c r="H20" s="22">
        <v>0.65990321872421398</v>
      </c>
      <c r="I20" s="22">
        <v>0.97578700412852504</v>
      </c>
      <c r="J20" s="22">
        <v>0</v>
      </c>
      <c r="K20" s="30"/>
      <c r="L20" s="8"/>
      <c r="M20" s="22">
        <v>0.9668680748562426</v>
      </c>
      <c r="N20" s="22">
        <v>0.65990321872421398</v>
      </c>
      <c r="O20" s="22">
        <v>0.97578700412852504</v>
      </c>
      <c r="P20" s="22">
        <v>0</v>
      </c>
      <c r="Q20" s="30"/>
      <c r="R20" s="8"/>
      <c r="S20" s="22">
        <v>0.9668680748562426</v>
      </c>
      <c r="T20" s="22">
        <v>0.65990321872421398</v>
      </c>
      <c r="U20" s="22">
        <v>0.97578700412852504</v>
      </c>
      <c r="V20" s="22">
        <v>0</v>
      </c>
      <c r="W20" s="30"/>
      <c r="X20" s="8"/>
      <c r="Y20" s="31"/>
      <c r="Z20" s="31"/>
      <c r="AA20" s="31"/>
      <c r="AB20" s="31"/>
      <c r="AC20" s="30"/>
      <c r="AE20" s="22">
        <v>0.9668680748562426</v>
      </c>
      <c r="AF20" s="22">
        <v>0.65990321872421398</v>
      </c>
      <c r="AG20" s="22">
        <v>0.97578700412852504</v>
      </c>
      <c r="AH20" s="22">
        <v>0</v>
      </c>
      <c r="AI20" s="30"/>
      <c r="AJ20" s="8"/>
      <c r="AK20" s="22">
        <v>0.9668680748562426</v>
      </c>
      <c r="AL20" s="22">
        <v>0.65990321872421398</v>
      </c>
      <c r="AM20" s="22">
        <v>0.97578700412852504</v>
      </c>
      <c r="AN20" s="22">
        <v>0</v>
      </c>
      <c r="AO20" s="30"/>
      <c r="AP20" s="8"/>
      <c r="AQ20" s="22">
        <v>0.9668680748562426</v>
      </c>
      <c r="AR20" s="22">
        <v>0.65990321872421398</v>
      </c>
      <c r="AS20" s="22">
        <v>0.97578700412852504</v>
      </c>
      <c r="AT20" s="22">
        <v>0</v>
      </c>
      <c r="AU20" s="30"/>
      <c r="AV20" s="8"/>
      <c r="AW20" s="31"/>
      <c r="AX20" s="31"/>
      <c r="AY20" s="31"/>
      <c r="AZ20" s="31"/>
      <c r="BA20" s="30"/>
    </row>
    <row r="21" spans="2:53" ht="15.75" thickBot="1" x14ac:dyDescent="0.3">
      <c r="B21" s="45" t="s">
        <v>36</v>
      </c>
      <c r="C21" s="45" t="s">
        <v>17</v>
      </c>
      <c r="D21" s="54"/>
      <c r="F21" t="s">
        <v>17</v>
      </c>
      <c r="G21" s="22">
        <v>0</v>
      </c>
      <c r="H21" s="22">
        <v>0</v>
      </c>
      <c r="I21" s="22">
        <v>0</v>
      </c>
      <c r="J21" s="22">
        <v>0.70686525158111835</v>
      </c>
      <c r="K21" s="30"/>
      <c r="L21" s="8"/>
      <c r="M21" s="22">
        <v>0</v>
      </c>
      <c r="N21" s="22">
        <v>0</v>
      </c>
      <c r="O21" s="22">
        <v>0</v>
      </c>
      <c r="P21" s="22">
        <v>0.70686525158111835</v>
      </c>
      <c r="Q21" s="30"/>
      <c r="R21" s="8"/>
      <c r="S21" s="22">
        <v>0</v>
      </c>
      <c r="T21" s="22">
        <v>0</v>
      </c>
      <c r="U21" s="22">
        <v>0</v>
      </c>
      <c r="V21" s="22">
        <v>0.70686525158111835</v>
      </c>
      <c r="W21" s="30"/>
      <c r="X21" s="8"/>
      <c r="Y21" s="31"/>
      <c r="Z21" s="31"/>
      <c r="AA21" s="31"/>
      <c r="AB21" s="31"/>
      <c r="AC21" s="30"/>
      <c r="AE21" s="22">
        <v>0</v>
      </c>
      <c r="AF21" s="22">
        <v>0</v>
      </c>
      <c r="AG21" s="22">
        <v>0</v>
      </c>
      <c r="AH21" s="22">
        <v>0.70686525158111835</v>
      </c>
      <c r="AI21" s="30"/>
      <c r="AJ21" s="8"/>
      <c r="AK21" s="22">
        <v>0</v>
      </c>
      <c r="AL21" s="22">
        <v>0</v>
      </c>
      <c r="AM21" s="22">
        <v>0</v>
      </c>
      <c r="AN21" s="22">
        <v>0.70686525158111835</v>
      </c>
      <c r="AO21" s="30"/>
      <c r="AP21" s="8"/>
      <c r="AQ21" s="22">
        <v>0</v>
      </c>
      <c r="AR21" s="22">
        <v>0</v>
      </c>
      <c r="AS21" s="22">
        <v>0</v>
      </c>
      <c r="AT21" s="22">
        <v>0.70686525158111835</v>
      </c>
      <c r="AU21" s="30"/>
      <c r="AV21" s="8"/>
      <c r="AW21" s="31"/>
      <c r="AX21" s="31"/>
      <c r="AY21" s="31"/>
      <c r="AZ21" s="31"/>
      <c r="BA21" s="30"/>
    </row>
    <row r="22" spans="2:53" ht="15.75" thickBot="1" x14ac:dyDescent="0.3">
      <c r="B22" s="45" t="s">
        <v>37</v>
      </c>
      <c r="C22" s="45" t="s">
        <v>18</v>
      </c>
      <c r="D22" s="54"/>
      <c r="F22" t="s">
        <v>18</v>
      </c>
      <c r="G22" s="22">
        <v>5.3673803221082547E-3</v>
      </c>
      <c r="H22" s="22">
        <v>0</v>
      </c>
      <c r="I22" s="22">
        <v>0</v>
      </c>
      <c r="J22" s="22">
        <v>1.6734694076230044E-2</v>
      </c>
      <c r="K22" s="30"/>
      <c r="L22" s="8"/>
      <c r="M22" s="22">
        <v>5.3673803221082547E-3</v>
      </c>
      <c r="N22" s="22">
        <v>0</v>
      </c>
      <c r="O22" s="22">
        <v>0</v>
      </c>
      <c r="P22" s="22">
        <v>1.6734694076230044E-2</v>
      </c>
      <c r="Q22" s="30"/>
      <c r="R22" s="8"/>
      <c r="S22" s="22">
        <v>5.3673803221082547E-3</v>
      </c>
      <c r="T22" s="22">
        <v>0</v>
      </c>
      <c r="U22" s="22">
        <v>0</v>
      </c>
      <c r="V22" s="22">
        <v>1.6734694076230044E-2</v>
      </c>
      <c r="W22" s="30"/>
      <c r="X22" s="8"/>
      <c r="Y22" s="31"/>
      <c r="Z22" s="31"/>
      <c r="AA22" s="31"/>
      <c r="AB22" s="31"/>
      <c r="AC22" s="30"/>
      <c r="AE22" s="22">
        <v>5.3673803221082547E-3</v>
      </c>
      <c r="AF22" s="22">
        <v>0</v>
      </c>
      <c r="AG22" s="22">
        <v>0</v>
      </c>
      <c r="AH22" s="22">
        <v>1.6734694076230044E-2</v>
      </c>
      <c r="AI22" s="30"/>
      <c r="AJ22" s="8"/>
      <c r="AK22" s="22">
        <v>5.3673803221082547E-3</v>
      </c>
      <c r="AL22" s="22">
        <v>0</v>
      </c>
      <c r="AM22" s="22">
        <v>0</v>
      </c>
      <c r="AN22" s="22">
        <v>1.6734694076230044E-2</v>
      </c>
      <c r="AO22" s="30"/>
      <c r="AP22" s="8"/>
      <c r="AQ22" s="22">
        <v>5.3673803221082547E-3</v>
      </c>
      <c r="AR22" s="22">
        <v>0</v>
      </c>
      <c r="AS22" s="22">
        <v>0</v>
      </c>
      <c r="AT22" s="22">
        <v>1.6734694076230044E-2</v>
      </c>
      <c r="AU22" s="30"/>
      <c r="AV22" s="8"/>
      <c r="AW22" s="31"/>
      <c r="AX22" s="31"/>
      <c r="AY22" s="31"/>
      <c r="AZ22" s="31"/>
      <c r="BA22" s="30"/>
    </row>
    <row r="23" spans="2:53" ht="15.75" thickBot="1" x14ac:dyDescent="0.3">
      <c r="B23" s="45" t="s">
        <v>38</v>
      </c>
      <c r="C23" s="45" t="s">
        <v>19</v>
      </c>
      <c r="D23" s="54"/>
      <c r="F23" t="s">
        <v>19</v>
      </c>
      <c r="G23" s="22">
        <v>0</v>
      </c>
      <c r="H23" s="22">
        <v>5.2046876006489495E-2</v>
      </c>
      <c r="I23" s="22">
        <v>0</v>
      </c>
      <c r="J23" s="22">
        <v>0</v>
      </c>
      <c r="K23" s="30"/>
      <c r="L23" s="8"/>
      <c r="M23" s="22">
        <v>0</v>
      </c>
      <c r="N23" s="22">
        <v>5.2046876006489495E-2</v>
      </c>
      <c r="O23" s="22">
        <v>0</v>
      </c>
      <c r="P23" s="22">
        <v>0</v>
      </c>
      <c r="Q23" s="30"/>
      <c r="R23" s="8"/>
      <c r="S23" s="22">
        <v>0</v>
      </c>
      <c r="T23" s="22">
        <v>5.2046876006489495E-2</v>
      </c>
      <c r="U23" s="22">
        <v>0</v>
      </c>
      <c r="V23" s="22">
        <v>0</v>
      </c>
      <c r="W23" s="30"/>
      <c r="X23" s="8"/>
      <c r="Y23" s="31"/>
      <c r="Z23" s="31"/>
      <c r="AA23" s="31"/>
      <c r="AB23" s="31"/>
      <c r="AC23" s="30"/>
      <c r="AE23" s="22">
        <v>0</v>
      </c>
      <c r="AF23" s="22">
        <v>5.2046876006489495E-2</v>
      </c>
      <c r="AG23" s="22">
        <v>0</v>
      </c>
      <c r="AH23" s="22">
        <v>0</v>
      </c>
      <c r="AI23" s="30"/>
      <c r="AJ23" s="8"/>
      <c r="AK23" s="22">
        <v>0</v>
      </c>
      <c r="AL23" s="22">
        <v>5.2046876006489495E-2</v>
      </c>
      <c r="AM23" s="22">
        <v>0</v>
      </c>
      <c r="AN23" s="22">
        <v>0</v>
      </c>
      <c r="AO23" s="30"/>
      <c r="AP23" s="8"/>
      <c r="AQ23" s="22">
        <v>0</v>
      </c>
      <c r="AR23" s="22">
        <v>5.2046876006489495E-2</v>
      </c>
      <c r="AS23" s="22">
        <v>0</v>
      </c>
      <c r="AT23" s="22">
        <v>0</v>
      </c>
      <c r="AU23" s="30"/>
      <c r="AV23" s="8"/>
      <c r="AW23" s="31"/>
      <c r="AX23" s="31"/>
      <c r="AY23" s="31"/>
      <c r="AZ23" s="31"/>
      <c r="BA23" s="30"/>
    </row>
    <row r="24" spans="2:53" ht="15.75" thickBot="1" x14ac:dyDescent="0.3">
      <c r="B24" s="45" t="s">
        <v>39</v>
      </c>
      <c r="C24" s="45" t="s">
        <v>20</v>
      </c>
      <c r="D24" s="54"/>
      <c r="F24" t="s">
        <v>20</v>
      </c>
      <c r="G24" s="22">
        <v>1.5599707081939901E-3</v>
      </c>
      <c r="H24" s="22">
        <v>1.0670311973062502E-4</v>
      </c>
      <c r="I24" s="22">
        <v>5.7308586441884811E-4</v>
      </c>
      <c r="J24" s="22">
        <v>4.3043249835266303E-4</v>
      </c>
      <c r="K24" s="30"/>
      <c r="L24" s="8"/>
      <c r="M24" s="22">
        <v>1.5599707081939901E-3</v>
      </c>
      <c r="N24" s="22">
        <v>1.0670311973062502E-4</v>
      </c>
      <c r="O24" s="22">
        <v>5.7308586441884811E-4</v>
      </c>
      <c r="P24" s="22">
        <v>4.3043249835266303E-4</v>
      </c>
      <c r="Q24" s="30"/>
      <c r="R24" s="8"/>
      <c r="S24" s="22">
        <v>1.5599707081939901E-3</v>
      </c>
      <c r="T24" s="22">
        <v>1.0670311973062502E-4</v>
      </c>
      <c r="U24" s="22">
        <v>5.7308586441884811E-4</v>
      </c>
      <c r="V24" s="22">
        <v>4.3043249835266303E-4</v>
      </c>
      <c r="W24" s="30"/>
      <c r="X24" s="8"/>
      <c r="Y24" s="31"/>
      <c r="Z24" s="31"/>
      <c r="AA24" s="31"/>
      <c r="AB24" s="31"/>
      <c r="AC24" s="30"/>
      <c r="AE24" s="22">
        <v>1.5599707081939901E-3</v>
      </c>
      <c r="AF24" s="22">
        <v>1.0670311973062502E-4</v>
      </c>
      <c r="AG24" s="22">
        <v>5.7308586441884811E-4</v>
      </c>
      <c r="AH24" s="22">
        <v>4.3043249835266303E-4</v>
      </c>
      <c r="AI24" s="30"/>
      <c r="AJ24" s="8"/>
      <c r="AK24" s="22">
        <v>1.5599707081939901E-3</v>
      </c>
      <c r="AL24" s="22">
        <v>1.0670311973062502E-4</v>
      </c>
      <c r="AM24" s="22">
        <v>5.7308586441884811E-4</v>
      </c>
      <c r="AN24" s="22">
        <v>4.3043249835266303E-4</v>
      </c>
      <c r="AO24" s="30"/>
      <c r="AP24" s="8"/>
      <c r="AQ24" s="22">
        <v>1.5599707081939901E-3</v>
      </c>
      <c r="AR24" s="22">
        <v>1.0670311973062502E-4</v>
      </c>
      <c r="AS24" s="22">
        <v>5.7308586441884811E-4</v>
      </c>
      <c r="AT24" s="22">
        <v>4.3043249835266303E-4</v>
      </c>
      <c r="AU24" s="30"/>
      <c r="AV24" s="8"/>
      <c r="AW24" s="31"/>
      <c r="AX24" s="31"/>
      <c r="AY24" s="31"/>
      <c r="AZ24" s="31"/>
      <c r="BA24" s="30"/>
    </row>
    <row r="25" spans="2:53" ht="15.75" thickBot="1" x14ac:dyDescent="0.3">
      <c r="B25" s="45" t="s">
        <v>40</v>
      </c>
      <c r="C25" s="45" t="s">
        <v>41</v>
      </c>
      <c r="D25" s="54"/>
      <c r="F25" t="s">
        <v>21</v>
      </c>
      <c r="G25" s="22">
        <v>0</v>
      </c>
      <c r="H25" s="22">
        <v>5.6966011093232951E-3</v>
      </c>
      <c r="I25" s="22">
        <v>0</v>
      </c>
      <c r="J25" s="22">
        <v>0</v>
      </c>
      <c r="K25" s="30"/>
      <c r="L25" s="8"/>
      <c r="M25" s="22">
        <v>0</v>
      </c>
      <c r="N25" s="22">
        <v>5.6966011093232951E-3</v>
      </c>
      <c r="O25" s="22">
        <v>0</v>
      </c>
      <c r="P25" s="22">
        <v>0</v>
      </c>
      <c r="Q25" s="30"/>
      <c r="R25" s="8"/>
      <c r="S25" s="22">
        <v>0</v>
      </c>
      <c r="T25" s="22">
        <v>5.6966011093232951E-3</v>
      </c>
      <c r="U25" s="22">
        <v>0</v>
      </c>
      <c r="V25" s="22">
        <v>0</v>
      </c>
      <c r="W25" s="30"/>
      <c r="X25" s="8"/>
      <c r="Y25" s="31"/>
      <c r="Z25" s="31"/>
      <c r="AA25" s="31"/>
      <c r="AB25" s="31"/>
      <c r="AC25" s="30"/>
      <c r="AE25" s="22">
        <v>0</v>
      </c>
      <c r="AF25" s="22">
        <v>5.6966011093232951E-3</v>
      </c>
      <c r="AG25" s="22">
        <v>0</v>
      </c>
      <c r="AH25" s="22">
        <v>0</v>
      </c>
      <c r="AI25" s="30"/>
      <c r="AJ25" s="8"/>
      <c r="AK25" s="22">
        <v>0</v>
      </c>
      <c r="AL25" s="22">
        <v>5.6966011093232951E-3</v>
      </c>
      <c r="AM25" s="22">
        <v>0</v>
      </c>
      <c r="AN25" s="22">
        <v>0</v>
      </c>
      <c r="AO25" s="30"/>
      <c r="AP25" s="8"/>
      <c r="AQ25" s="22">
        <v>0</v>
      </c>
      <c r="AR25" s="22">
        <v>5.6966011093232951E-3</v>
      </c>
      <c r="AS25" s="22">
        <v>0</v>
      </c>
      <c r="AT25" s="22">
        <v>0</v>
      </c>
      <c r="AU25" s="30"/>
      <c r="AV25" s="8"/>
      <c r="AW25" s="31"/>
      <c r="AX25" s="31"/>
      <c r="AY25" s="31"/>
      <c r="AZ25" s="31"/>
      <c r="BA25" s="30"/>
    </row>
    <row r="26" spans="2:53" ht="15.75" thickBot="1" x14ac:dyDescent="0.3">
      <c r="B26" s="45" t="s">
        <v>42</v>
      </c>
      <c r="C26" s="45" t="s">
        <v>43</v>
      </c>
      <c r="D26" s="54"/>
      <c r="F26" t="s">
        <v>22</v>
      </c>
      <c r="G26" s="22">
        <v>0</v>
      </c>
      <c r="H26" s="22">
        <v>0</v>
      </c>
      <c r="I26" s="22">
        <v>0</v>
      </c>
      <c r="J26" s="22">
        <v>0</v>
      </c>
      <c r="K26" s="30"/>
      <c r="L26" s="8"/>
      <c r="M26" s="22">
        <v>0</v>
      </c>
      <c r="N26" s="22">
        <v>0</v>
      </c>
      <c r="O26" s="22">
        <v>0</v>
      </c>
      <c r="P26" s="22">
        <v>0</v>
      </c>
      <c r="Q26" s="30"/>
      <c r="R26" s="8"/>
      <c r="S26" s="22">
        <v>0</v>
      </c>
      <c r="T26" s="22">
        <v>0</v>
      </c>
      <c r="U26" s="22">
        <v>0</v>
      </c>
      <c r="V26" s="22">
        <v>0</v>
      </c>
      <c r="W26" s="30"/>
      <c r="X26" s="8"/>
      <c r="Y26" s="31"/>
      <c r="Z26" s="31"/>
      <c r="AA26" s="31"/>
      <c r="AB26" s="31"/>
      <c r="AC26" s="30"/>
      <c r="AE26" s="22">
        <v>0</v>
      </c>
      <c r="AF26" s="22">
        <v>0</v>
      </c>
      <c r="AG26" s="22">
        <v>0</v>
      </c>
      <c r="AH26" s="22">
        <v>0</v>
      </c>
      <c r="AI26" s="30"/>
      <c r="AJ26" s="8"/>
      <c r="AK26" s="22">
        <v>0</v>
      </c>
      <c r="AL26" s="22">
        <v>0</v>
      </c>
      <c r="AM26" s="22">
        <v>0</v>
      </c>
      <c r="AN26" s="22">
        <v>0</v>
      </c>
      <c r="AO26" s="30"/>
      <c r="AP26" s="8"/>
      <c r="AQ26" s="22">
        <v>0</v>
      </c>
      <c r="AR26" s="22">
        <v>0</v>
      </c>
      <c r="AS26" s="22">
        <v>0</v>
      </c>
      <c r="AT26" s="22">
        <v>0</v>
      </c>
      <c r="AU26" s="30"/>
      <c r="AV26" s="8"/>
      <c r="AW26" s="31"/>
      <c r="AX26" s="31"/>
      <c r="AY26" s="31"/>
      <c r="AZ26" s="31"/>
      <c r="BA26" s="30"/>
    </row>
    <row r="27" spans="2:53" ht="15.75" thickBot="1" x14ac:dyDescent="0.3">
      <c r="B27" s="45" t="s">
        <v>44</v>
      </c>
      <c r="C27" s="45" t="s">
        <v>23</v>
      </c>
      <c r="D27" s="54"/>
      <c r="F27" t="s">
        <v>23</v>
      </c>
      <c r="G27" s="22">
        <v>0</v>
      </c>
      <c r="H27" s="22">
        <v>0</v>
      </c>
      <c r="I27" s="22">
        <v>0</v>
      </c>
      <c r="J27" s="22">
        <v>0.20912160046113931</v>
      </c>
      <c r="K27" s="30"/>
      <c r="L27" s="8"/>
      <c r="M27" s="22">
        <v>0</v>
      </c>
      <c r="N27" s="22">
        <v>0</v>
      </c>
      <c r="O27" s="22">
        <v>0</v>
      </c>
      <c r="P27" s="22">
        <v>0.20912160046113931</v>
      </c>
      <c r="Q27" s="30"/>
      <c r="R27" s="8"/>
      <c r="S27" s="22">
        <v>0</v>
      </c>
      <c r="T27" s="22">
        <v>0</v>
      </c>
      <c r="U27" s="22">
        <v>0</v>
      </c>
      <c r="V27" s="22">
        <v>0.20912160046113931</v>
      </c>
      <c r="W27" s="30"/>
      <c r="X27" s="8"/>
      <c r="Y27" s="31"/>
      <c r="Z27" s="31"/>
      <c r="AA27" s="31"/>
      <c r="AB27" s="31"/>
      <c r="AC27" s="30"/>
      <c r="AE27" s="22">
        <v>0</v>
      </c>
      <c r="AF27" s="22">
        <v>0</v>
      </c>
      <c r="AG27" s="22">
        <v>0</v>
      </c>
      <c r="AH27" s="22">
        <v>0.20912160046113931</v>
      </c>
      <c r="AI27" s="30"/>
      <c r="AJ27" s="8"/>
      <c r="AK27" s="22">
        <v>0</v>
      </c>
      <c r="AL27" s="22">
        <v>0</v>
      </c>
      <c r="AM27" s="22">
        <v>0</v>
      </c>
      <c r="AN27" s="22">
        <v>0.20912160046113931</v>
      </c>
      <c r="AO27" s="30"/>
      <c r="AP27" s="8"/>
      <c r="AQ27" s="22">
        <v>0</v>
      </c>
      <c r="AR27" s="22">
        <v>0</v>
      </c>
      <c r="AS27" s="22">
        <v>0</v>
      </c>
      <c r="AT27" s="22">
        <v>0.20912160046113931</v>
      </c>
      <c r="AU27" s="30"/>
      <c r="AV27" s="8"/>
      <c r="AW27" s="31"/>
      <c r="AX27" s="31"/>
      <c r="AY27" s="31"/>
      <c r="AZ27" s="31"/>
      <c r="BA27" s="30"/>
    </row>
    <row r="28" spans="2:53" ht="15.75" thickBot="1" x14ac:dyDescent="0.3">
      <c r="B28" s="45" t="s">
        <v>45</v>
      </c>
      <c r="C28" s="45" t="s">
        <v>24</v>
      </c>
      <c r="D28" s="54"/>
      <c r="F28" t="s">
        <v>24</v>
      </c>
      <c r="G28" s="22">
        <v>0</v>
      </c>
      <c r="H28" s="22">
        <v>0</v>
      </c>
      <c r="I28" s="22">
        <v>5.8837892509181478E-3</v>
      </c>
      <c r="J28" s="22">
        <v>0</v>
      </c>
      <c r="K28" s="30"/>
      <c r="L28" s="8"/>
      <c r="M28" s="22">
        <v>0</v>
      </c>
      <c r="N28" s="22">
        <v>0</v>
      </c>
      <c r="O28" s="22">
        <v>5.8837892509181478E-3</v>
      </c>
      <c r="P28" s="22">
        <v>0</v>
      </c>
      <c r="Q28" s="30"/>
      <c r="R28" s="8"/>
      <c r="S28" s="22">
        <v>0</v>
      </c>
      <c r="T28" s="22">
        <v>0</v>
      </c>
      <c r="U28" s="22">
        <v>5.8837892509181478E-3</v>
      </c>
      <c r="V28" s="22">
        <v>0</v>
      </c>
      <c r="W28" s="30"/>
      <c r="X28" s="8"/>
      <c r="Y28" s="31"/>
      <c r="Z28" s="31"/>
      <c r="AA28" s="31"/>
      <c r="AB28" s="31"/>
      <c r="AC28" s="30"/>
      <c r="AE28" s="22">
        <v>0</v>
      </c>
      <c r="AF28" s="22">
        <v>0</v>
      </c>
      <c r="AG28" s="22">
        <v>5.8837892509181478E-3</v>
      </c>
      <c r="AH28" s="22">
        <v>0</v>
      </c>
      <c r="AI28" s="30"/>
      <c r="AJ28" s="8"/>
      <c r="AK28" s="22">
        <v>0</v>
      </c>
      <c r="AL28" s="22">
        <v>0</v>
      </c>
      <c r="AM28" s="22">
        <v>5.8837892509181478E-3</v>
      </c>
      <c r="AN28" s="22">
        <v>0</v>
      </c>
      <c r="AO28" s="30"/>
      <c r="AP28" s="8"/>
      <c r="AQ28" s="22">
        <v>0</v>
      </c>
      <c r="AR28" s="22">
        <v>0</v>
      </c>
      <c r="AS28" s="22">
        <v>5.8837892509181478E-3</v>
      </c>
      <c r="AT28" s="22">
        <v>0</v>
      </c>
      <c r="AU28" s="30"/>
      <c r="AV28" s="8"/>
      <c r="AW28" s="31"/>
      <c r="AX28" s="31"/>
      <c r="AY28" s="31"/>
      <c r="AZ28" s="31"/>
      <c r="BA28" s="30"/>
    </row>
    <row r="29" spans="2:53" ht="15.75" thickBot="1" x14ac:dyDescent="0.3">
      <c r="B29" s="45" t="s">
        <v>46</v>
      </c>
      <c r="C29" s="45" t="s">
        <v>25</v>
      </c>
      <c r="D29" s="54"/>
      <c r="F29" t="s">
        <v>25</v>
      </c>
      <c r="G29" s="22">
        <v>0</v>
      </c>
      <c r="H29" s="22">
        <v>0</v>
      </c>
      <c r="I29" s="22">
        <v>0</v>
      </c>
      <c r="J29" s="22">
        <v>0</v>
      </c>
      <c r="K29" s="30"/>
      <c r="L29" s="8"/>
      <c r="M29" s="22">
        <v>0</v>
      </c>
      <c r="N29" s="22">
        <v>0</v>
      </c>
      <c r="O29" s="22">
        <v>0</v>
      </c>
      <c r="P29" s="22">
        <v>0</v>
      </c>
      <c r="Q29" s="30"/>
      <c r="R29" s="8"/>
      <c r="S29" s="22">
        <v>0</v>
      </c>
      <c r="T29" s="22">
        <v>0</v>
      </c>
      <c r="U29" s="22">
        <v>0</v>
      </c>
      <c r="V29" s="22">
        <v>0</v>
      </c>
      <c r="W29" s="30"/>
      <c r="X29" s="8"/>
      <c r="Y29" s="31"/>
      <c r="Z29" s="31"/>
      <c r="AA29" s="31"/>
      <c r="AB29" s="31"/>
      <c r="AC29" s="30"/>
      <c r="AE29" s="22">
        <v>0</v>
      </c>
      <c r="AF29" s="22">
        <v>0</v>
      </c>
      <c r="AG29" s="22">
        <v>0</v>
      </c>
      <c r="AH29" s="22">
        <v>0</v>
      </c>
      <c r="AI29" s="30"/>
      <c r="AJ29" s="8"/>
      <c r="AK29" s="22">
        <v>0</v>
      </c>
      <c r="AL29" s="22">
        <v>0</v>
      </c>
      <c r="AM29" s="22">
        <v>0</v>
      </c>
      <c r="AN29" s="22">
        <v>0</v>
      </c>
      <c r="AO29" s="30"/>
      <c r="AP29" s="8"/>
      <c r="AQ29" s="22">
        <v>0</v>
      </c>
      <c r="AR29" s="22">
        <v>0</v>
      </c>
      <c r="AS29" s="22">
        <v>0</v>
      </c>
      <c r="AT29" s="22">
        <v>0</v>
      </c>
      <c r="AU29" s="30"/>
      <c r="AV29" s="8"/>
      <c r="AW29" s="31"/>
      <c r="AX29" s="31"/>
      <c r="AY29" s="31"/>
      <c r="AZ29" s="31"/>
      <c r="BA29" s="30"/>
    </row>
    <row r="30" spans="2:53" ht="15.75" thickBot="1" x14ac:dyDescent="0.3">
      <c r="B30" s="45" t="s">
        <v>47</v>
      </c>
      <c r="C30" s="45" t="s">
        <v>26</v>
      </c>
      <c r="D30" s="54"/>
      <c r="F30" t="s">
        <v>26</v>
      </c>
      <c r="G30" s="22">
        <v>0</v>
      </c>
      <c r="H30" s="22">
        <v>0</v>
      </c>
      <c r="I30" s="22">
        <v>0</v>
      </c>
      <c r="J30" s="22">
        <v>0</v>
      </c>
      <c r="K30" s="30"/>
      <c r="L30" s="8"/>
      <c r="M30" s="22">
        <v>0</v>
      </c>
      <c r="N30" s="22">
        <v>0</v>
      </c>
      <c r="O30" s="22">
        <v>0</v>
      </c>
      <c r="P30" s="22">
        <v>0</v>
      </c>
      <c r="Q30" s="30"/>
      <c r="R30" s="8"/>
      <c r="S30" s="22">
        <v>0</v>
      </c>
      <c r="T30" s="22">
        <v>0</v>
      </c>
      <c r="U30" s="22">
        <v>0</v>
      </c>
      <c r="V30" s="22">
        <v>0</v>
      </c>
      <c r="W30" s="30"/>
      <c r="X30" s="8"/>
      <c r="Y30" s="31"/>
      <c r="Z30" s="31"/>
      <c r="AA30" s="31"/>
      <c r="AB30" s="31"/>
      <c r="AC30" s="30"/>
      <c r="AE30" s="22">
        <v>0</v>
      </c>
      <c r="AF30" s="22">
        <v>0</v>
      </c>
      <c r="AG30" s="22">
        <v>0</v>
      </c>
      <c r="AH30" s="22">
        <v>0</v>
      </c>
      <c r="AI30" s="30"/>
      <c r="AJ30" s="8"/>
      <c r="AK30" s="22">
        <v>0</v>
      </c>
      <c r="AL30" s="22">
        <v>0</v>
      </c>
      <c r="AM30" s="22">
        <v>0</v>
      </c>
      <c r="AN30" s="22">
        <v>0</v>
      </c>
      <c r="AO30" s="30"/>
      <c r="AP30" s="8"/>
      <c r="AQ30" s="22">
        <v>0</v>
      </c>
      <c r="AR30" s="22">
        <v>0</v>
      </c>
      <c r="AS30" s="22">
        <v>0</v>
      </c>
      <c r="AT30" s="22">
        <v>0</v>
      </c>
      <c r="AU30" s="30"/>
      <c r="AV30" s="8"/>
      <c r="AW30" s="31"/>
      <c r="AX30" s="31"/>
      <c r="AY30" s="31"/>
      <c r="AZ30" s="31"/>
      <c r="BA30" s="30"/>
    </row>
    <row r="31" spans="2:53" ht="15.75" thickBot="1" x14ac:dyDescent="0.3">
      <c r="B31" s="45" t="s">
        <v>48</v>
      </c>
      <c r="C31" s="45" t="s">
        <v>27</v>
      </c>
      <c r="D31" s="54"/>
      <c r="F31" t="s">
        <v>27</v>
      </c>
      <c r="G31" s="22">
        <v>0</v>
      </c>
      <c r="H31" s="22">
        <v>0</v>
      </c>
      <c r="I31" s="22">
        <v>0</v>
      </c>
      <c r="J31" s="22">
        <v>0</v>
      </c>
      <c r="K31" s="30"/>
      <c r="L31" s="8"/>
      <c r="M31" s="22">
        <v>0</v>
      </c>
      <c r="N31" s="22">
        <v>0</v>
      </c>
      <c r="O31" s="22">
        <v>0</v>
      </c>
      <c r="P31" s="22">
        <v>0</v>
      </c>
      <c r="Q31" s="30"/>
      <c r="R31" s="8"/>
      <c r="S31" s="22">
        <v>0</v>
      </c>
      <c r="T31" s="22">
        <v>0</v>
      </c>
      <c r="U31" s="22">
        <v>0</v>
      </c>
      <c r="V31" s="22">
        <v>0</v>
      </c>
      <c r="W31" s="30"/>
      <c r="X31" s="8"/>
      <c r="Y31" s="31"/>
      <c r="Z31" s="31"/>
      <c r="AA31" s="31"/>
      <c r="AB31" s="31"/>
      <c r="AC31" s="30"/>
      <c r="AE31" s="22">
        <v>0</v>
      </c>
      <c r="AF31" s="22">
        <v>0</v>
      </c>
      <c r="AG31" s="22">
        <v>0</v>
      </c>
      <c r="AH31" s="22">
        <v>0</v>
      </c>
      <c r="AI31" s="30"/>
      <c r="AJ31" s="8"/>
      <c r="AK31" s="22">
        <v>0</v>
      </c>
      <c r="AL31" s="22">
        <v>0</v>
      </c>
      <c r="AM31" s="22">
        <v>0</v>
      </c>
      <c r="AN31" s="22">
        <v>0</v>
      </c>
      <c r="AO31" s="30"/>
      <c r="AP31" s="8"/>
      <c r="AQ31" s="22">
        <v>0</v>
      </c>
      <c r="AR31" s="22">
        <v>0</v>
      </c>
      <c r="AS31" s="22">
        <v>0</v>
      </c>
      <c r="AT31" s="22">
        <v>0</v>
      </c>
      <c r="AU31" s="30"/>
      <c r="AV31" s="8"/>
      <c r="AW31" s="31"/>
      <c r="AX31" s="31"/>
      <c r="AY31" s="31"/>
      <c r="AZ31" s="31"/>
      <c r="BA31" s="30"/>
    </row>
    <row r="32" spans="2:53" ht="15.75" thickBot="1" x14ac:dyDescent="0.3">
      <c r="B32" s="45" t="s">
        <v>49</v>
      </c>
      <c r="C32" s="45" t="s">
        <v>28</v>
      </c>
      <c r="D32" s="54"/>
      <c r="F32" t="s">
        <v>28</v>
      </c>
      <c r="G32" s="22">
        <v>1.403973637374591E-2</v>
      </c>
      <c r="H32" s="22">
        <v>9.6032807757562505E-4</v>
      </c>
      <c r="I32" s="22">
        <v>5.1577727797696322E-3</v>
      </c>
      <c r="J32" s="22">
        <v>3.8738924851739668E-3</v>
      </c>
      <c r="K32" s="30"/>
      <c r="L32" s="8"/>
      <c r="M32" s="22">
        <v>1.403973637374591E-2</v>
      </c>
      <c r="N32" s="22">
        <v>9.6032807757562505E-4</v>
      </c>
      <c r="O32" s="22">
        <v>5.1577727797696322E-3</v>
      </c>
      <c r="P32" s="22">
        <v>3.8738924851739668E-3</v>
      </c>
      <c r="Q32" s="30"/>
      <c r="R32" s="8"/>
      <c r="S32" s="22">
        <v>1.403973637374591E-2</v>
      </c>
      <c r="T32" s="22">
        <v>9.6032807757562505E-4</v>
      </c>
      <c r="U32" s="22">
        <v>5.1577727797696322E-3</v>
      </c>
      <c r="V32" s="22">
        <v>3.8738924851739668E-3</v>
      </c>
      <c r="W32" s="30"/>
      <c r="X32" s="8"/>
      <c r="Y32" s="31"/>
      <c r="Z32" s="31"/>
      <c r="AA32" s="31"/>
      <c r="AB32" s="31"/>
      <c r="AC32" s="30"/>
      <c r="AE32" s="22">
        <v>1.403973637374591E-2</v>
      </c>
      <c r="AF32" s="22">
        <v>9.6032807757562505E-4</v>
      </c>
      <c r="AG32" s="22">
        <v>5.1577727797696322E-3</v>
      </c>
      <c r="AH32" s="22">
        <v>3.8738924851739668E-3</v>
      </c>
      <c r="AI32" s="30"/>
      <c r="AJ32" s="8"/>
      <c r="AK32" s="22">
        <v>1.403973637374591E-2</v>
      </c>
      <c r="AL32" s="22">
        <v>9.6032807757562505E-4</v>
      </c>
      <c r="AM32" s="22">
        <v>5.1577727797696322E-3</v>
      </c>
      <c r="AN32" s="22">
        <v>3.8738924851739668E-3</v>
      </c>
      <c r="AO32" s="30"/>
      <c r="AP32" s="8"/>
      <c r="AQ32" s="22">
        <v>1.403973637374591E-2</v>
      </c>
      <c r="AR32" s="22">
        <v>9.6032807757562505E-4</v>
      </c>
      <c r="AS32" s="22">
        <v>5.1577727797696322E-3</v>
      </c>
      <c r="AT32" s="22">
        <v>3.8738924851739668E-3</v>
      </c>
      <c r="AU32" s="30"/>
      <c r="AV32" s="8"/>
      <c r="AW32" s="31"/>
      <c r="AX32" s="31"/>
      <c r="AY32" s="31"/>
      <c r="AZ32" s="31"/>
      <c r="BA32" s="30"/>
    </row>
    <row r="33" spans="2:55" ht="15.75" thickBot="1" x14ac:dyDescent="0.3">
      <c r="B33" s="45" t="s">
        <v>50</v>
      </c>
      <c r="C33" s="45" t="s">
        <v>29</v>
      </c>
      <c r="D33" s="54"/>
      <c r="F33" t="s">
        <v>29</v>
      </c>
      <c r="G33" s="22">
        <v>1.9550564339523962E-5</v>
      </c>
      <c r="H33" s="22">
        <v>0</v>
      </c>
      <c r="I33" s="22">
        <v>0</v>
      </c>
      <c r="J33" s="22">
        <v>0</v>
      </c>
      <c r="K33" s="30"/>
      <c r="L33" s="8"/>
      <c r="M33" s="22">
        <v>1.9550564339523962E-5</v>
      </c>
      <c r="N33" s="22">
        <v>0</v>
      </c>
      <c r="O33" s="22">
        <v>0</v>
      </c>
      <c r="P33" s="22">
        <v>0</v>
      </c>
      <c r="Q33" s="30"/>
      <c r="R33" s="8"/>
      <c r="S33" s="22">
        <v>1.9550564339523962E-5</v>
      </c>
      <c r="T33" s="22">
        <v>0</v>
      </c>
      <c r="U33" s="22">
        <v>0</v>
      </c>
      <c r="V33" s="22">
        <v>0</v>
      </c>
      <c r="W33" s="30"/>
      <c r="X33" s="8"/>
      <c r="Y33" s="31"/>
      <c r="Z33" s="31"/>
      <c r="AA33" s="31"/>
      <c r="AB33" s="31"/>
      <c r="AC33" s="30"/>
      <c r="AE33" s="22">
        <v>1.9550564339523962E-5</v>
      </c>
      <c r="AF33" s="22">
        <v>0</v>
      </c>
      <c r="AG33" s="22">
        <v>0</v>
      </c>
      <c r="AH33" s="22">
        <v>0</v>
      </c>
      <c r="AI33" s="30"/>
      <c r="AJ33" s="8"/>
      <c r="AK33" s="22">
        <v>1.9550564339523962E-5</v>
      </c>
      <c r="AL33" s="22">
        <v>0</v>
      </c>
      <c r="AM33" s="22">
        <v>0</v>
      </c>
      <c r="AN33" s="22">
        <v>0</v>
      </c>
      <c r="AO33" s="30"/>
      <c r="AP33" s="8"/>
      <c r="AQ33" s="22">
        <v>1.9550564339523962E-5</v>
      </c>
      <c r="AR33" s="22">
        <v>0</v>
      </c>
      <c r="AS33" s="22">
        <v>0</v>
      </c>
      <c r="AT33" s="22">
        <v>0</v>
      </c>
      <c r="AU33" s="30"/>
      <c r="AV33" s="8"/>
      <c r="AW33" s="31"/>
      <c r="AX33" s="31"/>
      <c r="AY33" s="31"/>
      <c r="AZ33" s="31"/>
      <c r="BA33" s="30"/>
    </row>
    <row r="34" spans="2:55" ht="15.75" thickBot="1" x14ac:dyDescent="0.3">
      <c r="B34" s="45" t="s">
        <v>51</v>
      </c>
      <c r="C34" s="45" t="s">
        <v>30</v>
      </c>
      <c r="D34" s="54"/>
      <c r="F34" t="s">
        <v>30</v>
      </c>
      <c r="G34" s="22">
        <v>0</v>
      </c>
      <c r="H34" s="22">
        <v>0.25483890050665814</v>
      </c>
      <c r="I34" s="22">
        <v>0</v>
      </c>
      <c r="J34" s="22">
        <v>0</v>
      </c>
      <c r="K34" s="30"/>
      <c r="L34" s="8"/>
      <c r="M34" s="22">
        <v>0</v>
      </c>
      <c r="N34" s="22">
        <v>0.25483890050665814</v>
      </c>
      <c r="O34" s="22">
        <v>0</v>
      </c>
      <c r="P34" s="22">
        <v>0</v>
      </c>
      <c r="Q34" s="30"/>
      <c r="R34" s="8"/>
      <c r="S34" s="22">
        <v>0</v>
      </c>
      <c r="T34" s="22">
        <v>0.25483890050665814</v>
      </c>
      <c r="U34" s="22">
        <v>0</v>
      </c>
      <c r="V34" s="22">
        <v>0</v>
      </c>
      <c r="W34" s="30"/>
      <c r="X34" s="8"/>
      <c r="Y34" s="31"/>
      <c r="Z34" s="31"/>
      <c r="AA34" s="31"/>
      <c r="AB34" s="31"/>
      <c r="AC34" s="30"/>
      <c r="AE34" s="22">
        <v>0</v>
      </c>
      <c r="AF34" s="22">
        <v>0.25483890050665814</v>
      </c>
      <c r="AG34" s="22">
        <v>0</v>
      </c>
      <c r="AH34" s="22">
        <v>0</v>
      </c>
      <c r="AI34" s="30"/>
      <c r="AJ34" s="8"/>
      <c r="AK34" s="22">
        <v>0</v>
      </c>
      <c r="AL34" s="22">
        <v>0.25483890050665814</v>
      </c>
      <c r="AM34" s="22">
        <v>0</v>
      </c>
      <c r="AN34" s="22">
        <v>0</v>
      </c>
      <c r="AO34" s="30"/>
      <c r="AP34" s="8"/>
      <c r="AQ34" s="22">
        <v>0</v>
      </c>
      <c r="AR34" s="22">
        <v>0.25483890050665814</v>
      </c>
      <c r="AS34" s="22">
        <v>0</v>
      </c>
      <c r="AT34" s="22">
        <v>0</v>
      </c>
      <c r="AU34" s="30"/>
      <c r="AV34" s="8"/>
      <c r="AW34" s="31"/>
      <c r="AX34" s="31"/>
      <c r="AY34" s="31"/>
      <c r="AZ34" s="31"/>
      <c r="BA34" s="30"/>
    </row>
    <row r="35" spans="2:55" ht="15.75" thickBot="1" x14ac:dyDescent="0.3">
      <c r="B35" s="45" t="s">
        <v>52</v>
      </c>
      <c r="C35" s="45" t="s">
        <v>31</v>
      </c>
      <c r="D35" s="54"/>
      <c r="F35" t="s">
        <v>31</v>
      </c>
      <c r="G35" s="22">
        <v>3.1918793983965535E-3</v>
      </c>
      <c r="H35" s="22">
        <v>1.1087981535024827E-2</v>
      </c>
      <c r="I35" s="22">
        <v>0</v>
      </c>
      <c r="J35" s="22">
        <v>0</v>
      </c>
      <c r="K35" s="30"/>
      <c r="L35" s="8"/>
      <c r="M35" s="22">
        <v>3.1918793983965535E-3</v>
      </c>
      <c r="N35" s="22">
        <v>1.1087981535024827E-2</v>
      </c>
      <c r="O35" s="22">
        <v>0</v>
      </c>
      <c r="P35" s="22">
        <v>0</v>
      </c>
      <c r="Q35" s="30"/>
      <c r="R35" s="8"/>
      <c r="S35" s="22">
        <v>3.1918793983965535E-3</v>
      </c>
      <c r="T35" s="22">
        <v>1.1087981535024827E-2</v>
      </c>
      <c r="U35" s="22">
        <v>0</v>
      </c>
      <c r="V35" s="22">
        <v>0</v>
      </c>
      <c r="W35" s="30"/>
      <c r="X35" s="8"/>
      <c r="Y35" s="31"/>
      <c r="Z35" s="31"/>
      <c r="AA35" s="31"/>
      <c r="AB35" s="31"/>
      <c r="AC35" s="30"/>
      <c r="AE35" s="22">
        <v>3.1918793983965535E-3</v>
      </c>
      <c r="AF35" s="22">
        <v>1.1087981535024827E-2</v>
      </c>
      <c r="AG35" s="22">
        <v>0</v>
      </c>
      <c r="AH35" s="22">
        <v>0</v>
      </c>
      <c r="AI35" s="30"/>
      <c r="AJ35" s="8"/>
      <c r="AK35" s="22">
        <v>3.1918793983965535E-3</v>
      </c>
      <c r="AL35" s="22">
        <v>1.1087981535024827E-2</v>
      </c>
      <c r="AM35" s="22">
        <v>0</v>
      </c>
      <c r="AN35" s="22">
        <v>0</v>
      </c>
      <c r="AO35" s="30"/>
      <c r="AP35" s="8"/>
      <c r="AQ35" s="22">
        <v>3.1918793983965535E-3</v>
      </c>
      <c r="AR35" s="22">
        <v>1.1087981535024827E-2</v>
      </c>
      <c r="AS35" s="22">
        <v>0</v>
      </c>
      <c r="AT35" s="22">
        <v>0</v>
      </c>
      <c r="AU35" s="30"/>
      <c r="AV35" s="8"/>
      <c r="AW35" s="31"/>
      <c r="AX35" s="31"/>
      <c r="AY35" s="31"/>
      <c r="AZ35" s="31"/>
      <c r="BA35" s="30"/>
    </row>
    <row r="36" spans="2:55" ht="15.75" thickBot="1" x14ac:dyDescent="0.3">
      <c r="B36" s="45" t="s">
        <v>53</v>
      </c>
      <c r="C36" s="45" t="s">
        <v>32</v>
      </c>
      <c r="D36" s="54"/>
      <c r="F36" t="s">
        <v>32</v>
      </c>
      <c r="G36" s="22">
        <v>0</v>
      </c>
      <c r="H36" s="22">
        <v>0</v>
      </c>
      <c r="I36" s="22">
        <v>0</v>
      </c>
      <c r="J36" s="22">
        <v>0</v>
      </c>
      <c r="K36" s="30"/>
      <c r="L36" s="8"/>
      <c r="M36" s="22">
        <v>0</v>
      </c>
      <c r="N36" s="22">
        <v>0</v>
      </c>
      <c r="O36" s="22">
        <v>0</v>
      </c>
      <c r="P36" s="22">
        <v>0</v>
      </c>
      <c r="Q36" s="30"/>
      <c r="R36" s="8"/>
      <c r="S36" s="22">
        <v>0</v>
      </c>
      <c r="T36" s="22">
        <v>0</v>
      </c>
      <c r="U36" s="22">
        <v>0</v>
      </c>
      <c r="V36" s="22">
        <v>0</v>
      </c>
      <c r="W36" s="30"/>
      <c r="X36" s="8"/>
      <c r="Y36" s="31"/>
      <c r="Z36" s="31"/>
      <c r="AA36" s="31"/>
      <c r="AB36" s="31"/>
      <c r="AC36" s="30"/>
      <c r="AE36" s="22">
        <v>0</v>
      </c>
      <c r="AF36" s="22">
        <v>0</v>
      </c>
      <c r="AG36" s="22">
        <v>0</v>
      </c>
      <c r="AH36" s="22">
        <v>0</v>
      </c>
      <c r="AI36" s="30"/>
      <c r="AJ36" s="8"/>
      <c r="AK36" s="22">
        <v>0</v>
      </c>
      <c r="AL36" s="22">
        <v>0</v>
      </c>
      <c r="AM36" s="22">
        <v>0</v>
      </c>
      <c r="AN36" s="22">
        <v>0</v>
      </c>
      <c r="AO36" s="30"/>
      <c r="AP36" s="8"/>
      <c r="AQ36" s="22">
        <v>0</v>
      </c>
      <c r="AR36" s="22">
        <v>0</v>
      </c>
      <c r="AS36" s="22">
        <v>0</v>
      </c>
      <c r="AT36" s="22">
        <v>0</v>
      </c>
      <c r="AU36" s="30"/>
      <c r="AV36" s="8"/>
      <c r="AW36" s="31"/>
      <c r="AX36" s="31"/>
      <c r="AY36" s="31"/>
      <c r="AZ36" s="31"/>
      <c r="BA36" s="30"/>
    </row>
    <row r="37" spans="2:55" ht="15.75" thickBot="1" x14ac:dyDescent="0.3">
      <c r="B37" s="45"/>
      <c r="C37" s="45"/>
      <c r="D37" s="54"/>
      <c r="F37" s="4" t="s">
        <v>2</v>
      </c>
      <c r="G37" s="32">
        <f>SUM(G19:G36)</f>
        <v>1.0000000000000007</v>
      </c>
      <c r="H37" s="32">
        <f t="shared" ref="H37:J37" si="10">SUM(H19:H36)</f>
        <v>0.99999999999999956</v>
      </c>
      <c r="I37" s="32">
        <f t="shared" si="10"/>
        <v>1</v>
      </c>
      <c r="J37" s="32">
        <f t="shared" si="10"/>
        <v>0.99999999999999978</v>
      </c>
      <c r="K37" s="30"/>
      <c r="L37" s="8"/>
      <c r="M37" s="32">
        <f>SUM(M19:M36)</f>
        <v>1.0000000000000007</v>
      </c>
      <c r="N37" s="32">
        <f t="shared" ref="N37:P37" si="11">SUM(N19:N36)</f>
        <v>0.99999999999999956</v>
      </c>
      <c r="O37" s="32">
        <f t="shared" si="11"/>
        <v>1</v>
      </c>
      <c r="P37" s="32">
        <f t="shared" si="11"/>
        <v>0.99999999999999978</v>
      </c>
      <c r="Q37" s="30"/>
      <c r="R37" s="8"/>
      <c r="S37" s="32">
        <f>SUM(S19:S36)</f>
        <v>1.0000000000000007</v>
      </c>
      <c r="T37" s="32">
        <f t="shared" ref="T37:V37" si="12">SUM(T19:T36)</f>
        <v>0.99999999999999956</v>
      </c>
      <c r="U37" s="32">
        <f t="shared" si="12"/>
        <v>1</v>
      </c>
      <c r="V37" s="32">
        <f t="shared" si="12"/>
        <v>0.99999999999999978</v>
      </c>
      <c r="W37" s="30"/>
      <c r="X37" s="8"/>
      <c r="Y37" s="31"/>
      <c r="Z37" s="31"/>
      <c r="AA37" s="31"/>
      <c r="AB37" s="31"/>
      <c r="AC37" s="30"/>
      <c r="AE37" s="32">
        <f>SUM(AE19:AE36)</f>
        <v>1.0000000000000007</v>
      </c>
      <c r="AF37" s="32">
        <f t="shared" ref="AF37:AH37" si="13">SUM(AF19:AF36)</f>
        <v>0.99999999999999956</v>
      </c>
      <c r="AG37" s="32">
        <f t="shared" si="13"/>
        <v>1</v>
      </c>
      <c r="AH37" s="32">
        <f t="shared" si="13"/>
        <v>0.99999999999999978</v>
      </c>
      <c r="AI37" s="30"/>
      <c r="AJ37" s="8"/>
      <c r="AK37" s="32">
        <f>SUM(AK19:AK36)</f>
        <v>1.0000000000000007</v>
      </c>
      <c r="AL37" s="32">
        <f t="shared" ref="AL37:AN37" si="14">SUM(AL19:AL36)</f>
        <v>0.99999999999999956</v>
      </c>
      <c r="AM37" s="32">
        <f t="shared" si="14"/>
        <v>1</v>
      </c>
      <c r="AN37" s="32">
        <f t="shared" si="14"/>
        <v>0.99999999999999978</v>
      </c>
      <c r="AO37" s="30"/>
      <c r="AP37" s="8"/>
      <c r="AQ37" s="32">
        <f>SUM(AQ19:AQ36)</f>
        <v>1.0000000000000007</v>
      </c>
      <c r="AR37" s="32">
        <f t="shared" ref="AR37:AT37" si="15">SUM(AR19:AR36)</f>
        <v>0.99999999999999956</v>
      </c>
      <c r="AS37" s="32">
        <f t="shared" si="15"/>
        <v>1</v>
      </c>
      <c r="AT37" s="32">
        <f t="shared" si="15"/>
        <v>0.99999999999999978</v>
      </c>
      <c r="AU37" s="30"/>
      <c r="AV37" s="8"/>
      <c r="AW37" s="31"/>
      <c r="AX37" s="31"/>
      <c r="AY37" s="31"/>
      <c r="AZ37" s="31"/>
      <c r="BA37" s="30"/>
    </row>
    <row r="38" spans="2:55" ht="15.75" thickBot="1" x14ac:dyDescent="0.3">
      <c r="B38" s="45"/>
      <c r="C38" s="45"/>
      <c r="F38" s="33"/>
      <c r="G38" s="34"/>
      <c r="H38" s="34"/>
      <c r="I38" s="34"/>
      <c r="J38" s="34"/>
      <c r="K38" s="35"/>
      <c r="L38" s="34"/>
      <c r="M38" s="34"/>
      <c r="N38" s="34"/>
      <c r="O38" s="34"/>
      <c r="P38" s="34"/>
      <c r="Q38" s="35"/>
      <c r="R38" s="34"/>
      <c r="S38" s="34"/>
      <c r="T38" s="34"/>
      <c r="U38" s="34"/>
      <c r="V38" s="34"/>
      <c r="W38" s="35"/>
      <c r="X38" s="34"/>
      <c r="Y38" s="34"/>
      <c r="Z38" s="34"/>
      <c r="AA38" s="34"/>
      <c r="AB38" s="34"/>
      <c r="AC38" s="35"/>
      <c r="AD38" s="33"/>
      <c r="AE38" s="34"/>
      <c r="AF38" s="34"/>
      <c r="AG38" s="34"/>
      <c r="AH38" s="34"/>
      <c r="AI38" s="35"/>
      <c r="AJ38" s="34"/>
      <c r="AK38" s="34"/>
      <c r="AL38" s="34"/>
      <c r="AM38" s="34"/>
      <c r="AN38" s="34"/>
      <c r="AO38" s="35"/>
      <c r="AP38" s="34"/>
      <c r="AQ38" s="34"/>
      <c r="AR38" s="34"/>
      <c r="AS38" s="34"/>
      <c r="AT38" s="34"/>
      <c r="AU38" s="35"/>
      <c r="AV38" s="34"/>
      <c r="AW38" s="34"/>
      <c r="AX38" s="34"/>
      <c r="AY38" s="34"/>
      <c r="AZ38" s="34"/>
      <c r="BA38" s="35"/>
    </row>
    <row r="39" spans="2:55" ht="15.75" thickBot="1" x14ac:dyDescent="0.3">
      <c r="B39" s="45"/>
      <c r="C39" s="45"/>
      <c r="F39" s="36"/>
      <c r="G39" s="37"/>
      <c r="H39" s="37"/>
      <c r="I39" s="37"/>
      <c r="J39" s="37"/>
      <c r="K39" s="38"/>
      <c r="L39" s="37"/>
      <c r="M39" s="37"/>
      <c r="N39" s="37"/>
      <c r="O39" s="37"/>
      <c r="P39" s="37"/>
      <c r="Q39" s="38"/>
      <c r="R39" s="37"/>
      <c r="S39" s="37"/>
      <c r="T39" s="37"/>
      <c r="U39" s="37"/>
      <c r="V39" s="37"/>
      <c r="W39" s="38"/>
      <c r="X39" s="37"/>
      <c r="Y39" s="37"/>
      <c r="Z39" s="37"/>
      <c r="AA39" s="37"/>
      <c r="AB39" s="37"/>
      <c r="AC39" s="38"/>
      <c r="AD39" s="36"/>
      <c r="AE39" s="37"/>
      <c r="AF39" s="37"/>
      <c r="AG39" s="37"/>
      <c r="AH39" s="37"/>
      <c r="AI39" s="38"/>
      <c r="AJ39" s="37"/>
      <c r="AK39" s="37"/>
      <c r="AL39" s="37"/>
      <c r="AM39" s="37"/>
      <c r="AN39" s="37"/>
      <c r="AO39" s="38"/>
      <c r="AP39" s="37"/>
      <c r="AQ39" s="37"/>
      <c r="AR39" s="37"/>
      <c r="AS39" s="37"/>
      <c r="AT39" s="37"/>
      <c r="AU39" s="38"/>
      <c r="AV39" s="37"/>
      <c r="AW39" s="37"/>
      <c r="AX39" s="37"/>
      <c r="AY39" s="37"/>
      <c r="AZ39" s="37"/>
      <c r="BA39" s="38"/>
    </row>
    <row r="40" spans="2:55" ht="15.75" thickBot="1" x14ac:dyDescent="0.3">
      <c r="B40" s="45" t="s">
        <v>33</v>
      </c>
      <c r="C40" s="45" t="s">
        <v>15</v>
      </c>
      <c r="D40" s="54" t="s">
        <v>34</v>
      </c>
      <c r="F40" t="s">
        <v>15</v>
      </c>
      <c r="G40" s="39">
        <f>G19*G$13</f>
        <v>5071.2080518736602</v>
      </c>
      <c r="H40" s="39">
        <f t="shared" ref="H40:J40" si="16">H19*H$13</f>
        <v>7597.1754202645852</v>
      </c>
      <c r="I40" s="39">
        <f t="shared" si="16"/>
        <v>1619.3583766453855</v>
      </c>
      <c r="J40" s="39">
        <f t="shared" si="16"/>
        <v>9310.4216426753119</v>
      </c>
      <c r="K40" s="14">
        <f>SUM(G40:J40)</f>
        <v>23598.163491458941</v>
      </c>
      <c r="L40" s="8"/>
      <c r="M40" s="39">
        <f>M19*M$13</f>
        <v>5197.9882531705007</v>
      </c>
      <c r="N40" s="39">
        <f t="shared" ref="N40:P40" si="17">N19*N$13</f>
        <v>7787.1048057711996</v>
      </c>
      <c r="O40" s="39">
        <f t="shared" si="17"/>
        <v>1659.84233606152</v>
      </c>
      <c r="P40" s="39">
        <f t="shared" si="17"/>
        <v>9543.1821837421903</v>
      </c>
      <c r="Q40" s="14">
        <f>SUM(M40:P40)</f>
        <v>24188.117578745412</v>
      </c>
      <c r="R40" s="8"/>
      <c r="S40" s="39">
        <f>S19*S$13</f>
        <v>5327.9379594997645</v>
      </c>
      <c r="T40" s="39">
        <f t="shared" ref="T40:V40" si="18">T19*T$13</f>
        <v>7981.7824259154795</v>
      </c>
      <c r="U40" s="39">
        <f t="shared" si="18"/>
        <v>1701.338394463058</v>
      </c>
      <c r="V40" s="39">
        <f t="shared" si="18"/>
        <v>9781.7617383357465</v>
      </c>
      <c r="W40" s="14">
        <f>SUM(S40:V40)</f>
        <v>24792.820518214048</v>
      </c>
      <c r="X40" s="8"/>
      <c r="Y40" s="39">
        <f t="shared" ref="Y40:AB58" si="19">SUM(G40,M40,S40)</f>
        <v>15597.134264543925</v>
      </c>
      <c r="Z40" s="39">
        <f t="shared" si="19"/>
        <v>23366.062651951266</v>
      </c>
      <c r="AA40" s="39">
        <f t="shared" si="19"/>
        <v>4980.5391071699632</v>
      </c>
      <c r="AB40" s="39">
        <f t="shared" si="19"/>
        <v>28635.365564753247</v>
      </c>
      <c r="AC40" s="14">
        <f t="shared" ref="AC40:AC58" si="20">SUM(Y40:AB40)</f>
        <v>72579.101588418402</v>
      </c>
      <c r="AE40" s="39">
        <f>AE19*AE$13</f>
        <v>6592.5729910432747</v>
      </c>
      <c r="AF40" s="39">
        <f t="shared" ref="AF40:AH40" si="21">AF19*AF$13</f>
        <v>6983.9973404760885</v>
      </c>
      <c r="AG40" s="39">
        <f t="shared" si="21"/>
        <v>1106.1999169663181</v>
      </c>
      <c r="AH40" s="39">
        <f t="shared" si="21"/>
        <v>7595.3691509667187</v>
      </c>
      <c r="AI40" s="14">
        <f>SUM(AE40:AH40)</f>
        <v>22278.139399452401</v>
      </c>
      <c r="AJ40" s="8"/>
      <c r="AK40" s="39">
        <f>AK19*AK$13</f>
        <v>5979.9049771348446</v>
      </c>
      <c r="AL40" s="39">
        <f t="shared" ref="AL40:AN40" si="22">AL19*AL$13</f>
        <v>8225.2054557288047</v>
      </c>
      <c r="AM40" s="39">
        <f t="shared" si="22"/>
        <v>850.91926940345763</v>
      </c>
      <c r="AN40" s="39">
        <f t="shared" si="22"/>
        <v>9019.6546807004997</v>
      </c>
      <c r="AO40" s="14">
        <f>SUM(AK40:AN40)</f>
        <v>24075.684382967607</v>
      </c>
      <c r="AP40" s="8"/>
      <c r="AQ40" s="39">
        <f>AQ19*AQ$13</f>
        <v>5458.1816777888407</v>
      </c>
      <c r="AR40" s="39">
        <f t="shared" ref="AR40:AT40" si="23">AR19*AR$13</f>
        <v>8539.5857850883458</v>
      </c>
      <c r="AS40" s="39">
        <f t="shared" si="23"/>
        <v>866.4538135558945</v>
      </c>
      <c r="AT40" s="39">
        <f t="shared" si="23"/>
        <v>9266.1698359286383</v>
      </c>
      <c r="AU40" s="14">
        <f>SUM(AQ40:AT40)</f>
        <v>24130.391112361718</v>
      </c>
      <c r="AV40" s="8"/>
      <c r="AW40" s="39">
        <f t="shared" ref="AW40:AZ58" si="24">SUM(AE40,AK40,AQ40)</f>
        <v>18030.65964596696</v>
      </c>
      <c r="AX40" s="39">
        <f t="shared" si="24"/>
        <v>23748.788581293236</v>
      </c>
      <c r="AY40" s="39">
        <f t="shared" si="24"/>
        <v>2823.5729999256705</v>
      </c>
      <c r="AZ40" s="39">
        <f t="shared" si="24"/>
        <v>25881.193667595857</v>
      </c>
      <c r="BA40" s="14">
        <f t="shared" ref="BA40:BA58" si="25">SUM(AW40:AZ40)</f>
        <v>70484.214894781733</v>
      </c>
    </row>
    <row r="41" spans="2:55" ht="15.75" thickBot="1" x14ac:dyDescent="0.3">
      <c r="B41" s="45" t="s">
        <v>35</v>
      </c>
      <c r="C41" s="45" t="s">
        <v>16</v>
      </c>
      <c r="D41" s="54"/>
      <c r="F41" t="s">
        <v>16</v>
      </c>
      <c r="G41" s="39">
        <f t="shared" ref="G41:J56" si="26">G20*G$13</f>
        <v>547633.84941771009</v>
      </c>
      <c r="H41" s="39">
        <f t="shared" si="26"/>
        <v>326406.20574321691</v>
      </c>
      <c r="I41" s="39">
        <f t="shared" si="26"/>
        <v>125425.08445720271</v>
      </c>
      <c r="J41" s="39">
        <f t="shared" si="26"/>
        <v>0</v>
      </c>
      <c r="K41" s="14">
        <f t="shared" ref="K41:K58" si="27">SUM(G41:J41)</f>
        <v>999465.1396181297</v>
      </c>
      <c r="L41" s="8"/>
      <c r="M41" s="39">
        <f t="shared" ref="M41:P56" si="28">M20*M$13</f>
        <v>561324.69565315277</v>
      </c>
      <c r="N41" s="39">
        <f t="shared" si="28"/>
        <v>334566.36088679731</v>
      </c>
      <c r="O41" s="39">
        <f t="shared" si="28"/>
        <v>128560.71156863276</v>
      </c>
      <c r="P41" s="39">
        <f t="shared" si="28"/>
        <v>0</v>
      </c>
      <c r="Q41" s="14">
        <f t="shared" ref="Q41:Q58" si="29">SUM(M41:P41)</f>
        <v>1024451.7681085828</v>
      </c>
      <c r="R41" s="8"/>
      <c r="S41" s="39">
        <f t="shared" ref="S41:V56" si="30">S20*S$13</f>
        <v>575357.81304448168</v>
      </c>
      <c r="T41" s="39">
        <f t="shared" si="30"/>
        <v>342930.51990896725</v>
      </c>
      <c r="U41" s="39">
        <f t="shared" si="30"/>
        <v>131774.72935784858</v>
      </c>
      <c r="V41" s="39">
        <f t="shared" si="30"/>
        <v>0</v>
      </c>
      <c r="W41" s="14">
        <f t="shared" ref="W41:W58" si="31">SUM(S41:V41)</f>
        <v>1050063.0623112975</v>
      </c>
      <c r="X41" s="8"/>
      <c r="Y41" s="39">
        <f t="shared" si="19"/>
        <v>1684316.3581153445</v>
      </c>
      <c r="Z41" s="39">
        <f t="shared" si="19"/>
        <v>1003903.0865389814</v>
      </c>
      <c r="AA41" s="39">
        <f t="shared" si="19"/>
        <v>385760.52538368409</v>
      </c>
      <c r="AB41" s="39">
        <f t="shared" si="19"/>
        <v>0</v>
      </c>
      <c r="AC41" s="14">
        <f t="shared" si="20"/>
        <v>3073979.9700380098</v>
      </c>
      <c r="AE41" s="39">
        <f t="shared" ref="AE41:AH56" si="32">AE20*AE$13</f>
        <v>711924.27676445874</v>
      </c>
      <c r="AF41" s="39">
        <f t="shared" si="32"/>
        <v>300061.52901838958</v>
      </c>
      <c r="AG41" s="39">
        <f t="shared" si="32"/>
        <v>85679.13070574998</v>
      </c>
      <c r="AH41" s="39">
        <f t="shared" si="32"/>
        <v>0</v>
      </c>
      <c r="AI41" s="14">
        <f t="shared" ref="AI41:AI58" si="33">SUM(AE41:AH41)</f>
        <v>1097664.9364885984</v>
      </c>
      <c r="AJ41" s="8"/>
      <c r="AK41" s="39">
        <f t="shared" ref="AK41:AN56" si="34">AK20*AK$13</f>
        <v>645762.97171845241</v>
      </c>
      <c r="AL41" s="39">
        <f t="shared" si="34"/>
        <v>353388.9841613457</v>
      </c>
      <c r="AM41" s="39">
        <f t="shared" si="34"/>
        <v>65906.733660946367</v>
      </c>
      <c r="AN41" s="39">
        <f t="shared" si="34"/>
        <v>0</v>
      </c>
      <c r="AO41" s="14">
        <f t="shared" ref="AO41:AO58" si="35">SUM(AK41:AN41)</f>
        <v>1065058.6895407445</v>
      </c>
      <c r="AP41" s="8"/>
      <c r="AQ41" s="39">
        <f t="shared" ref="AQ41:AT56" si="36">AQ20*AQ$13</f>
        <v>589422.68044481834</v>
      </c>
      <c r="AR41" s="39">
        <f t="shared" si="36"/>
        <v>366896.06867499737</v>
      </c>
      <c r="AS41" s="39">
        <f t="shared" si="36"/>
        <v>67109.939535831101</v>
      </c>
      <c r="AT41" s="39">
        <f t="shared" si="36"/>
        <v>0</v>
      </c>
      <c r="AU41" s="14">
        <f t="shared" ref="AU41:AU58" si="37">SUM(AQ41:AT41)</f>
        <v>1023428.6886556468</v>
      </c>
      <c r="AV41" s="8"/>
      <c r="AW41" s="39">
        <f t="shared" si="24"/>
        <v>1947109.9289277294</v>
      </c>
      <c r="AX41" s="39">
        <f t="shared" si="24"/>
        <v>1020346.5818547327</v>
      </c>
      <c r="AY41" s="39">
        <f t="shared" si="24"/>
        <v>218695.80390252743</v>
      </c>
      <c r="AZ41" s="39">
        <f t="shared" si="24"/>
        <v>0</v>
      </c>
      <c r="BA41" s="14">
        <f t="shared" si="25"/>
        <v>3186152.3146849894</v>
      </c>
    </row>
    <row r="42" spans="2:55" ht="15.75" thickBot="1" x14ac:dyDescent="0.3">
      <c r="B42" s="45" t="s">
        <v>36</v>
      </c>
      <c r="C42" s="45" t="s">
        <v>17</v>
      </c>
      <c r="D42" s="54"/>
      <c r="F42" t="s">
        <v>17</v>
      </c>
      <c r="G42" s="39">
        <f t="shared" si="26"/>
        <v>0</v>
      </c>
      <c r="H42" s="39">
        <f t="shared" si="26"/>
        <v>0</v>
      </c>
      <c r="I42" s="39">
        <f t="shared" si="26"/>
        <v>0</v>
      </c>
      <c r="J42" s="39">
        <f t="shared" si="26"/>
        <v>104506.62282978412</v>
      </c>
      <c r="K42" s="14">
        <f t="shared" si="27"/>
        <v>104506.62282978412</v>
      </c>
      <c r="L42" s="8"/>
      <c r="M42" s="39">
        <f t="shared" si="28"/>
        <v>0</v>
      </c>
      <c r="N42" s="39">
        <f t="shared" si="28"/>
        <v>0</v>
      </c>
      <c r="O42" s="39">
        <f t="shared" si="28"/>
        <v>0</v>
      </c>
      <c r="P42" s="39">
        <f t="shared" si="28"/>
        <v>107119.28840052869</v>
      </c>
      <c r="Q42" s="14">
        <f t="shared" si="29"/>
        <v>107119.28840052869</v>
      </c>
      <c r="R42" s="8"/>
      <c r="S42" s="39">
        <f t="shared" si="30"/>
        <v>0</v>
      </c>
      <c r="T42" s="39">
        <f t="shared" si="30"/>
        <v>0</v>
      </c>
      <c r="U42" s="39">
        <f t="shared" si="30"/>
        <v>0</v>
      </c>
      <c r="V42" s="39">
        <f t="shared" si="30"/>
        <v>109797.27061054191</v>
      </c>
      <c r="W42" s="14">
        <f t="shared" si="31"/>
        <v>109797.27061054191</v>
      </c>
      <c r="X42" s="8"/>
      <c r="Y42" s="39">
        <f t="shared" si="19"/>
        <v>0</v>
      </c>
      <c r="Z42" s="39">
        <f t="shared" si="19"/>
        <v>0</v>
      </c>
      <c r="AA42" s="39">
        <f t="shared" si="19"/>
        <v>0</v>
      </c>
      <c r="AB42" s="39">
        <f t="shared" si="19"/>
        <v>321423.1818408547</v>
      </c>
      <c r="AC42" s="14">
        <f t="shared" si="20"/>
        <v>321423.1818408547</v>
      </c>
      <c r="AE42" s="39">
        <f t="shared" si="32"/>
        <v>0</v>
      </c>
      <c r="AF42" s="39">
        <f t="shared" si="32"/>
        <v>0</v>
      </c>
      <c r="AG42" s="39">
        <f t="shared" si="32"/>
        <v>0</v>
      </c>
      <c r="AH42" s="39">
        <f t="shared" si="32"/>
        <v>85255.685464849797</v>
      </c>
      <c r="AI42" s="14">
        <f t="shared" si="33"/>
        <v>85255.685464849797</v>
      </c>
      <c r="AJ42" s="8"/>
      <c r="AK42" s="39">
        <f t="shared" si="34"/>
        <v>0</v>
      </c>
      <c r="AL42" s="39">
        <f t="shared" si="34"/>
        <v>0</v>
      </c>
      <c r="AM42" s="39">
        <f t="shared" si="34"/>
        <v>0</v>
      </c>
      <c r="AN42" s="39">
        <f t="shared" si="34"/>
        <v>101242.85300359479</v>
      </c>
      <c r="AO42" s="14">
        <f t="shared" si="35"/>
        <v>101242.85300359479</v>
      </c>
      <c r="AP42" s="8"/>
      <c r="AQ42" s="39">
        <f t="shared" si="36"/>
        <v>0</v>
      </c>
      <c r="AR42" s="39">
        <f t="shared" si="36"/>
        <v>0</v>
      </c>
      <c r="AS42" s="39">
        <f t="shared" si="36"/>
        <v>0</v>
      </c>
      <c r="AT42" s="39">
        <f t="shared" si="36"/>
        <v>104009.90989295926</v>
      </c>
      <c r="AU42" s="14">
        <f t="shared" si="37"/>
        <v>104009.90989295926</v>
      </c>
      <c r="AV42" s="8"/>
      <c r="AW42" s="39">
        <f t="shared" si="24"/>
        <v>0</v>
      </c>
      <c r="AX42" s="39">
        <f t="shared" si="24"/>
        <v>0</v>
      </c>
      <c r="AY42" s="39">
        <f t="shared" si="24"/>
        <v>0</v>
      </c>
      <c r="AZ42" s="39">
        <f t="shared" si="24"/>
        <v>290508.44836140389</v>
      </c>
      <c r="BA42" s="14">
        <f t="shared" si="25"/>
        <v>290508.44836140389</v>
      </c>
    </row>
    <row r="43" spans="2:55" ht="15.75" thickBot="1" x14ac:dyDescent="0.3">
      <c r="B43" s="45" t="s">
        <v>37</v>
      </c>
      <c r="C43" s="45" t="s">
        <v>18</v>
      </c>
      <c r="D43" s="54"/>
      <c r="F43" t="s">
        <v>18</v>
      </c>
      <c r="G43" s="39">
        <f t="shared" si="26"/>
        <v>3040.0829477403595</v>
      </c>
      <c r="H43" s="39">
        <f t="shared" si="26"/>
        <v>0</v>
      </c>
      <c r="I43" s="39">
        <f t="shared" si="26"/>
        <v>0</v>
      </c>
      <c r="J43" s="39">
        <f t="shared" si="26"/>
        <v>2474.1439165165943</v>
      </c>
      <c r="K43" s="14">
        <f t="shared" si="27"/>
        <v>5514.2268642569543</v>
      </c>
      <c r="L43" s="8"/>
      <c r="M43" s="39">
        <f t="shared" si="28"/>
        <v>3116.0850214338675</v>
      </c>
      <c r="N43" s="39">
        <f t="shared" si="28"/>
        <v>0</v>
      </c>
      <c r="O43" s="39">
        <f t="shared" si="28"/>
        <v>0</v>
      </c>
      <c r="P43" s="39">
        <f t="shared" si="28"/>
        <v>2535.9975144295081</v>
      </c>
      <c r="Q43" s="14">
        <f t="shared" si="29"/>
        <v>5652.0825358633756</v>
      </c>
      <c r="R43" s="8"/>
      <c r="S43" s="39">
        <f t="shared" si="30"/>
        <v>3193.9871469697146</v>
      </c>
      <c r="T43" s="39">
        <f t="shared" si="30"/>
        <v>0</v>
      </c>
      <c r="U43" s="39">
        <f t="shared" si="30"/>
        <v>0</v>
      </c>
      <c r="V43" s="39">
        <f t="shared" si="30"/>
        <v>2599.3974522902458</v>
      </c>
      <c r="W43" s="14">
        <f t="shared" si="31"/>
        <v>5793.3845992599599</v>
      </c>
      <c r="X43" s="8"/>
      <c r="Y43" s="39">
        <f t="shared" si="19"/>
        <v>9350.155116143942</v>
      </c>
      <c r="Z43" s="39">
        <f t="shared" si="19"/>
        <v>0</v>
      </c>
      <c r="AA43" s="39">
        <f t="shared" si="19"/>
        <v>0</v>
      </c>
      <c r="AB43" s="39">
        <f t="shared" si="19"/>
        <v>7609.5388832363478</v>
      </c>
      <c r="AC43" s="14">
        <f t="shared" si="20"/>
        <v>16959.693999380288</v>
      </c>
      <c r="AE43" s="39">
        <f t="shared" si="32"/>
        <v>3952.1093449122845</v>
      </c>
      <c r="AF43" s="39">
        <f t="shared" si="32"/>
        <v>0</v>
      </c>
      <c r="AG43" s="39">
        <f t="shared" si="32"/>
        <v>0</v>
      </c>
      <c r="AH43" s="39">
        <f t="shared" si="32"/>
        <v>2018.3872546036812</v>
      </c>
      <c r="AI43" s="14">
        <f t="shared" si="33"/>
        <v>5970.4965995159655</v>
      </c>
      <c r="AJ43" s="8"/>
      <c r="AK43" s="39">
        <f t="shared" si="34"/>
        <v>3584.8277105055067</v>
      </c>
      <c r="AL43" s="39">
        <f t="shared" si="34"/>
        <v>0</v>
      </c>
      <c r="AM43" s="39">
        <f t="shared" si="34"/>
        <v>0</v>
      </c>
      <c r="AN43" s="39">
        <f t="shared" si="34"/>
        <v>2396.8757392305574</v>
      </c>
      <c r="AO43" s="14">
        <f t="shared" si="35"/>
        <v>5981.7034497360637</v>
      </c>
      <c r="AP43" s="8"/>
      <c r="AQ43" s="39">
        <f t="shared" si="36"/>
        <v>3272.0655265137425</v>
      </c>
      <c r="AR43" s="39">
        <f t="shared" si="36"/>
        <v>0</v>
      </c>
      <c r="AS43" s="39">
        <f t="shared" si="36"/>
        <v>0</v>
      </c>
      <c r="AT43" s="39">
        <f t="shared" si="36"/>
        <v>2462.3844771851564</v>
      </c>
      <c r="AU43" s="14">
        <f t="shared" si="37"/>
        <v>5734.4500036988993</v>
      </c>
      <c r="AV43" s="8"/>
      <c r="AW43" s="39">
        <f t="shared" si="24"/>
        <v>10809.002581931534</v>
      </c>
      <c r="AX43" s="39">
        <f t="shared" si="24"/>
        <v>0</v>
      </c>
      <c r="AY43" s="39">
        <f t="shared" si="24"/>
        <v>0</v>
      </c>
      <c r="AZ43" s="39">
        <f t="shared" si="24"/>
        <v>6877.6474710193952</v>
      </c>
      <c r="BA43" s="14">
        <f t="shared" si="25"/>
        <v>17686.650052950929</v>
      </c>
    </row>
    <row r="44" spans="2:55" ht="15.75" thickBot="1" x14ac:dyDescent="0.3">
      <c r="B44" s="45" t="s">
        <v>38</v>
      </c>
      <c r="C44" s="45" t="s">
        <v>19</v>
      </c>
      <c r="D44" s="54"/>
      <c r="F44" t="s">
        <v>19</v>
      </c>
      <c r="G44" s="39">
        <f t="shared" si="26"/>
        <v>0</v>
      </c>
      <c r="H44" s="39">
        <f t="shared" si="26"/>
        <v>25743.810358903087</v>
      </c>
      <c r="I44" s="39">
        <f t="shared" si="26"/>
        <v>0</v>
      </c>
      <c r="J44" s="39">
        <f t="shared" si="26"/>
        <v>0</v>
      </c>
      <c r="K44" s="14">
        <f t="shared" si="27"/>
        <v>25743.810358903087</v>
      </c>
      <c r="L44" s="8"/>
      <c r="M44" s="39">
        <f t="shared" si="28"/>
        <v>0</v>
      </c>
      <c r="N44" s="39">
        <f t="shared" si="28"/>
        <v>26387.405617875665</v>
      </c>
      <c r="O44" s="39">
        <f t="shared" si="28"/>
        <v>0</v>
      </c>
      <c r="P44" s="39">
        <f t="shared" si="28"/>
        <v>0</v>
      </c>
      <c r="Q44" s="14">
        <f t="shared" si="29"/>
        <v>26387.405617875665</v>
      </c>
      <c r="R44" s="8"/>
      <c r="S44" s="39">
        <f t="shared" si="30"/>
        <v>0</v>
      </c>
      <c r="T44" s="39">
        <f t="shared" si="30"/>
        <v>27047.090758322553</v>
      </c>
      <c r="U44" s="39">
        <f t="shared" si="30"/>
        <v>0</v>
      </c>
      <c r="V44" s="39">
        <f t="shared" si="30"/>
        <v>0</v>
      </c>
      <c r="W44" s="14">
        <f t="shared" si="31"/>
        <v>27047.090758322553</v>
      </c>
      <c r="X44" s="8"/>
      <c r="Y44" s="39">
        <f t="shared" si="19"/>
        <v>0</v>
      </c>
      <c r="Z44" s="39">
        <f t="shared" si="19"/>
        <v>79178.306735101301</v>
      </c>
      <c r="AA44" s="39">
        <f t="shared" si="19"/>
        <v>0</v>
      </c>
      <c r="AB44" s="39">
        <f t="shared" si="19"/>
        <v>0</v>
      </c>
      <c r="AC44" s="14">
        <f t="shared" si="20"/>
        <v>79178.306735101301</v>
      </c>
      <c r="AE44" s="39">
        <f t="shared" si="32"/>
        <v>0</v>
      </c>
      <c r="AF44" s="39">
        <f t="shared" si="32"/>
        <v>23665.993363891324</v>
      </c>
      <c r="AG44" s="39">
        <f t="shared" si="32"/>
        <v>0</v>
      </c>
      <c r="AH44" s="39">
        <f t="shared" si="32"/>
        <v>0</v>
      </c>
      <c r="AI44" s="14">
        <f t="shared" si="33"/>
        <v>23665.993363891324</v>
      </c>
      <c r="AJ44" s="8"/>
      <c r="AK44" s="39">
        <f t="shared" si="34"/>
        <v>0</v>
      </c>
      <c r="AL44" s="39">
        <f t="shared" si="34"/>
        <v>27871.954733397863</v>
      </c>
      <c r="AM44" s="39">
        <f t="shared" si="34"/>
        <v>0</v>
      </c>
      <c r="AN44" s="39">
        <f t="shared" si="34"/>
        <v>0</v>
      </c>
      <c r="AO44" s="14">
        <f t="shared" si="35"/>
        <v>27871.954733397863</v>
      </c>
      <c r="AP44" s="8"/>
      <c r="AQ44" s="39">
        <f t="shared" si="36"/>
        <v>0</v>
      </c>
      <c r="AR44" s="39">
        <f t="shared" si="36"/>
        <v>28937.264816670846</v>
      </c>
      <c r="AS44" s="39">
        <f t="shared" si="36"/>
        <v>0</v>
      </c>
      <c r="AT44" s="39">
        <f t="shared" si="36"/>
        <v>0</v>
      </c>
      <c r="AU44" s="14">
        <f t="shared" si="37"/>
        <v>28937.264816670846</v>
      </c>
      <c r="AV44" s="8"/>
      <c r="AW44" s="39">
        <f t="shared" si="24"/>
        <v>0</v>
      </c>
      <c r="AX44" s="39">
        <f t="shared" si="24"/>
        <v>80475.212913960044</v>
      </c>
      <c r="AY44" s="39">
        <f t="shared" si="24"/>
        <v>0</v>
      </c>
      <c r="AZ44" s="39">
        <f t="shared" si="24"/>
        <v>0</v>
      </c>
      <c r="BA44" s="14">
        <f t="shared" si="25"/>
        <v>80475.212913960044</v>
      </c>
    </row>
    <row r="45" spans="2:55" s="41" customFormat="1" ht="15.75" thickBot="1" x14ac:dyDescent="0.3">
      <c r="B45" s="45" t="s">
        <v>39</v>
      </c>
      <c r="C45" s="45" t="s">
        <v>20</v>
      </c>
      <c r="D45" s="54"/>
      <c r="F45" s="41" t="s">
        <v>20</v>
      </c>
      <c r="G45" s="42">
        <f t="shared" si="26"/>
        <v>883.56704096798887</v>
      </c>
      <c r="H45" s="42">
        <f t="shared" si="26"/>
        <v>52.77828545763316</v>
      </c>
      <c r="I45" s="42">
        <f t="shared" si="26"/>
        <v>73.662943492630816</v>
      </c>
      <c r="J45" s="42">
        <f t="shared" si="26"/>
        <v>63.637371703312915</v>
      </c>
      <c r="K45" s="14">
        <f t="shared" si="27"/>
        <v>1073.6456416215658</v>
      </c>
      <c r="L45" s="43"/>
      <c r="M45" s="42">
        <f t="shared" si="28"/>
        <v>905.65621699218843</v>
      </c>
      <c r="N45" s="42">
        <f t="shared" si="28"/>
        <v>54.097742594073985</v>
      </c>
      <c r="O45" s="42">
        <f t="shared" si="28"/>
        <v>75.504517079946567</v>
      </c>
      <c r="P45" s="42">
        <f t="shared" si="28"/>
        <v>65.228305995895724</v>
      </c>
      <c r="Q45" s="14">
        <f t="shared" si="29"/>
        <v>1100.4867826621046</v>
      </c>
      <c r="R45" s="43"/>
      <c r="S45" s="42">
        <f t="shared" si="30"/>
        <v>928.29762241699314</v>
      </c>
      <c r="T45" s="42">
        <f t="shared" si="30"/>
        <v>55.450186158925831</v>
      </c>
      <c r="U45" s="42">
        <f t="shared" si="30"/>
        <v>77.392130006945223</v>
      </c>
      <c r="V45" s="42">
        <f t="shared" si="30"/>
        <v>66.859013645793112</v>
      </c>
      <c r="W45" s="14">
        <f t="shared" si="31"/>
        <v>1127.9989522286573</v>
      </c>
      <c r="X45" s="43"/>
      <c r="Y45" s="42">
        <f t="shared" si="19"/>
        <v>2717.5208803771702</v>
      </c>
      <c r="Z45" s="42">
        <f t="shared" si="19"/>
        <v>162.326214210633</v>
      </c>
      <c r="AA45" s="42">
        <f t="shared" si="19"/>
        <v>226.55959057952262</v>
      </c>
      <c r="AB45" s="42">
        <f t="shared" si="19"/>
        <v>195.72469134500176</v>
      </c>
      <c r="AC45" s="14">
        <f t="shared" si="20"/>
        <v>3302.1313765123277</v>
      </c>
      <c r="AD45" s="44"/>
      <c r="AE45" s="42">
        <f t="shared" si="32"/>
        <v>1148.6375929517294</v>
      </c>
      <c r="AF45" s="42">
        <f t="shared" si="32"/>
        <v>48.51848020881431</v>
      </c>
      <c r="AG45" s="42">
        <f t="shared" si="32"/>
        <v>50.31989407054332</v>
      </c>
      <c r="AH45" s="42">
        <f t="shared" si="32"/>
        <v>51.914870070809911</v>
      </c>
      <c r="AI45" s="14">
        <f t="shared" si="33"/>
        <v>1299.3908373018969</v>
      </c>
      <c r="AJ45" s="43"/>
      <c r="AK45" s="42">
        <f t="shared" si="34"/>
        <v>1041.8911809316585</v>
      </c>
      <c r="AL45" s="42">
        <f t="shared" si="34"/>
        <v>57.141268626257123</v>
      </c>
      <c r="AM45" s="42">
        <f t="shared" si="34"/>
        <v>38.707440528826076</v>
      </c>
      <c r="AN45" s="42">
        <f t="shared" si="34"/>
        <v>61.649959537850869</v>
      </c>
      <c r="AO45" s="14">
        <f t="shared" si="35"/>
        <v>1199.3898496245927</v>
      </c>
      <c r="AP45" s="43"/>
      <c r="AQ45" s="42">
        <f t="shared" si="36"/>
        <v>950.99025415211395</v>
      </c>
      <c r="AR45" s="42">
        <f t="shared" si="36"/>
        <v>59.325298064480194</v>
      </c>
      <c r="AS45" s="42">
        <f t="shared" si="36"/>
        <v>39.414090930978112</v>
      </c>
      <c r="AT45" s="42">
        <f t="shared" si="36"/>
        <v>63.334907563388967</v>
      </c>
      <c r="AU45" s="14">
        <f t="shared" si="37"/>
        <v>1113.0645507109612</v>
      </c>
      <c r="AV45" s="43"/>
      <c r="AW45" s="42">
        <f t="shared" si="24"/>
        <v>3141.5190280355018</v>
      </c>
      <c r="AX45" s="42">
        <f t="shared" si="24"/>
        <v>164.98504689955163</v>
      </c>
      <c r="AY45" s="42">
        <f t="shared" si="24"/>
        <v>128.44142553034752</v>
      </c>
      <c r="AZ45" s="42">
        <f t="shared" si="24"/>
        <v>176.89973717204975</v>
      </c>
      <c r="BA45" s="14">
        <f t="shared" si="25"/>
        <v>3611.8452376374507</v>
      </c>
      <c r="BB45" s="44"/>
      <c r="BC45" s="44"/>
    </row>
    <row r="46" spans="2:55" s="41" customFormat="1" ht="15.75" thickBot="1" x14ac:dyDescent="0.3">
      <c r="B46" s="45" t="s">
        <v>40</v>
      </c>
      <c r="C46" s="45" t="s">
        <v>41</v>
      </c>
      <c r="D46" s="54"/>
      <c r="F46" s="41" t="s">
        <v>21</v>
      </c>
      <c r="G46" s="42">
        <f t="shared" si="26"/>
        <v>0</v>
      </c>
      <c r="H46" s="42">
        <f t="shared" si="26"/>
        <v>2817.6949300559454</v>
      </c>
      <c r="I46" s="42">
        <f t="shared" si="26"/>
        <v>0</v>
      </c>
      <c r="J46" s="42">
        <f t="shared" si="26"/>
        <v>0</v>
      </c>
      <c r="K46" s="14">
        <f t="shared" si="27"/>
        <v>2817.6949300559454</v>
      </c>
      <c r="L46" s="43"/>
      <c r="M46" s="42">
        <f t="shared" si="28"/>
        <v>0</v>
      </c>
      <c r="N46" s="42">
        <f t="shared" si="28"/>
        <v>2888.1373033073437</v>
      </c>
      <c r="O46" s="42">
        <f t="shared" si="28"/>
        <v>0</v>
      </c>
      <c r="P46" s="42">
        <f t="shared" si="28"/>
        <v>0</v>
      </c>
      <c r="Q46" s="14">
        <f t="shared" si="29"/>
        <v>2888.1373033073437</v>
      </c>
      <c r="R46" s="43"/>
      <c r="S46" s="42">
        <f t="shared" si="30"/>
        <v>0</v>
      </c>
      <c r="T46" s="42">
        <f t="shared" si="30"/>
        <v>2960.3407358900272</v>
      </c>
      <c r="U46" s="42">
        <f t="shared" si="30"/>
        <v>0</v>
      </c>
      <c r="V46" s="42">
        <f t="shared" si="30"/>
        <v>0</v>
      </c>
      <c r="W46" s="14">
        <f t="shared" si="31"/>
        <v>2960.3407358900272</v>
      </c>
      <c r="X46" s="43"/>
      <c r="Y46" s="42">
        <f t="shared" si="19"/>
        <v>0</v>
      </c>
      <c r="Z46" s="42">
        <f t="shared" si="19"/>
        <v>8666.1729692533172</v>
      </c>
      <c r="AA46" s="42">
        <f t="shared" si="19"/>
        <v>0</v>
      </c>
      <c r="AB46" s="42">
        <f t="shared" si="19"/>
        <v>0</v>
      </c>
      <c r="AC46" s="14">
        <f t="shared" si="20"/>
        <v>8666.1729692533172</v>
      </c>
      <c r="AE46" s="42">
        <f t="shared" si="32"/>
        <v>0</v>
      </c>
      <c r="AF46" s="42">
        <f t="shared" si="32"/>
        <v>2590.2750442345755</v>
      </c>
      <c r="AG46" s="42">
        <f t="shared" si="32"/>
        <v>0</v>
      </c>
      <c r="AH46" s="42">
        <f t="shared" si="32"/>
        <v>0</v>
      </c>
      <c r="AI46" s="14">
        <f t="shared" si="33"/>
        <v>2590.2750442345755</v>
      </c>
      <c r="AJ46" s="43"/>
      <c r="AK46" s="42">
        <f t="shared" si="34"/>
        <v>0</v>
      </c>
      <c r="AL46" s="42">
        <f t="shared" si="34"/>
        <v>3050.6232157619975</v>
      </c>
      <c r="AM46" s="42">
        <f t="shared" si="34"/>
        <v>0</v>
      </c>
      <c r="AN46" s="42">
        <f t="shared" si="34"/>
        <v>0</v>
      </c>
      <c r="AO46" s="14">
        <f t="shared" si="35"/>
        <v>3050.6232157619975</v>
      </c>
      <c r="AP46" s="43"/>
      <c r="AQ46" s="42">
        <f t="shared" si="36"/>
        <v>0</v>
      </c>
      <c r="AR46" s="42">
        <f t="shared" si="36"/>
        <v>3167.2228480125382</v>
      </c>
      <c r="AS46" s="42">
        <f t="shared" si="36"/>
        <v>0</v>
      </c>
      <c r="AT46" s="42">
        <f t="shared" si="36"/>
        <v>0</v>
      </c>
      <c r="AU46" s="14">
        <f t="shared" si="37"/>
        <v>3167.2228480125382</v>
      </c>
      <c r="AV46" s="43"/>
      <c r="AW46" s="42">
        <f t="shared" si="24"/>
        <v>0</v>
      </c>
      <c r="AX46" s="42">
        <f t="shared" si="24"/>
        <v>8808.1211080091107</v>
      </c>
      <c r="AY46" s="42">
        <f t="shared" si="24"/>
        <v>0</v>
      </c>
      <c r="AZ46" s="42">
        <f t="shared" si="24"/>
        <v>0</v>
      </c>
      <c r="BA46" s="14">
        <f t="shared" si="25"/>
        <v>8808.1211080091107</v>
      </c>
    </row>
    <row r="47" spans="2:55" s="41" customFormat="1" ht="15.75" thickBot="1" x14ac:dyDescent="0.3">
      <c r="B47" s="45" t="s">
        <v>42</v>
      </c>
      <c r="C47" s="45" t="s">
        <v>43</v>
      </c>
      <c r="D47" s="54"/>
      <c r="F47" s="41" t="s">
        <v>22</v>
      </c>
      <c r="G47" s="42">
        <f t="shared" si="26"/>
        <v>0</v>
      </c>
      <c r="H47" s="42">
        <f t="shared" si="26"/>
        <v>0</v>
      </c>
      <c r="I47" s="42">
        <f t="shared" si="26"/>
        <v>0</v>
      </c>
      <c r="J47" s="42">
        <f t="shared" si="26"/>
        <v>0</v>
      </c>
      <c r="K47" s="14">
        <f t="shared" si="27"/>
        <v>0</v>
      </c>
      <c r="L47" s="43"/>
      <c r="M47" s="42">
        <f t="shared" si="28"/>
        <v>0</v>
      </c>
      <c r="N47" s="42">
        <f t="shared" si="28"/>
        <v>0</v>
      </c>
      <c r="O47" s="42">
        <f t="shared" si="28"/>
        <v>0</v>
      </c>
      <c r="P47" s="42">
        <f t="shared" si="28"/>
        <v>0</v>
      </c>
      <c r="Q47" s="14">
        <f t="shared" si="29"/>
        <v>0</v>
      </c>
      <c r="R47" s="43"/>
      <c r="S47" s="42">
        <f t="shared" si="30"/>
        <v>0</v>
      </c>
      <c r="T47" s="42">
        <f t="shared" si="30"/>
        <v>0</v>
      </c>
      <c r="U47" s="42">
        <f t="shared" si="30"/>
        <v>0</v>
      </c>
      <c r="V47" s="42">
        <f t="shared" si="30"/>
        <v>0</v>
      </c>
      <c r="W47" s="14">
        <f t="shared" si="31"/>
        <v>0</v>
      </c>
      <c r="X47" s="43"/>
      <c r="Y47" s="42">
        <f t="shared" si="19"/>
        <v>0</v>
      </c>
      <c r="Z47" s="42">
        <f t="shared" si="19"/>
        <v>0</v>
      </c>
      <c r="AA47" s="42">
        <f t="shared" si="19"/>
        <v>0</v>
      </c>
      <c r="AB47" s="42">
        <f t="shared" si="19"/>
        <v>0</v>
      </c>
      <c r="AC47" s="14">
        <f t="shared" si="20"/>
        <v>0</v>
      </c>
      <c r="AE47" s="42">
        <f t="shared" si="32"/>
        <v>0</v>
      </c>
      <c r="AF47" s="42">
        <f t="shared" si="32"/>
        <v>0</v>
      </c>
      <c r="AG47" s="42">
        <f t="shared" si="32"/>
        <v>0</v>
      </c>
      <c r="AH47" s="42">
        <f t="shared" si="32"/>
        <v>0</v>
      </c>
      <c r="AI47" s="14">
        <f t="shared" si="33"/>
        <v>0</v>
      </c>
      <c r="AJ47" s="43"/>
      <c r="AK47" s="42">
        <f t="shared" si="34"/>
        <v>0</v>
      </c>
      <c r="AL47" s="42">
        <f t="shared" si="34"/>
        <v>0</v>
      </c>
      <c r="AM47" s="42">
        <f t="shared" si="34"/>
        <v>0</v>
      </c>
      <c r="AN47" s="42">
        <f t="shared" si="34"/>
        <v>0</v>
      </c>
      <c r="AO47" s="14">
        <f t="shared" si="35"/>
        <v>0</v>
      </c>
      <c r="AP47" s="43"/>
      <c r="AQ47" s="42">
        <f t="shared" si="36"/>
        <v>0</v>
      </c>
      <c r="AR47" s="42">
        <f t="shared" si="36"/>
        <v>0</v>
      </c>
      <c r="AS47" s="42">
        <f t="shared" si="36"/>
        <v>0</v>
      </c>
      <c r="AT47" s="42">
        <f t="shared" si="36"/>
        <v>0</v>
      </c>
      <c r="AU47" s="14">
        <f t="shared" si="37"/>
        <v>0</v>
      </c>
      <c r="AV47" s="43"/>
      <c r="AW47" s="42">
        <f t="shared" si="24"/>
        <v>0</v>
      </c>
      <c r="AX47" s="42">
        <f t="shared" si="24"/>
        <v>0</v>
      </c>
      <c r="AY47" s="42">
        <f t="shared" si="24"/>
        <v>0</v>
      </c>
      <c r="AZ47" s="42">
        <f t="shared" si="24"/>
        <v>0</v>
      </c>
      <c r="BA47" s="14">
        <f t="shared" si="25"/>
        <v>0</v>
      </c>
    </row>
    <row r="48" spans="2:55" s="41" customFormat="1" ht="15.75" thickBot="1" x14ac:dyDescent="0.3">
      <c r="B48" s="45" t="s">
        <v>44</v>
      </c>
      <c r="C48" s="45" t="s">
        <v>23</v>
      </c>
      <c r="D48" s="54"/>
      <c r="F48" s="41" t="s">
        <v>23</v>
      </c>
      <c r="G48" s="42">
        <f t="shared" si="26"/>
        <v>0</v>
      </c>
      <c r="H48" s="42">
        <f t="shared" si="26"/>
        <v>0</v>
      </c>
      <c r="I48" s="42">
        <f t="shared" si="26"/>
        <v>0</v>
      </c>
      <c r="J48" s="42">
        <f t="shared" si="26"/>
        <v>30917.62139399083</v>
      </c>
      <c r="K48" s="14">
        <f t="shared" si="27"/>
        <v>30917.62139399083</v>
      </c>
      <c r="L48" s="43"/>
      <c r="M48" s="42">
        <f t="shared" si="28"/>
        <v>0</v>
      </c>
      <c r="N48" s="42">
        <f t="shared" si="28"/>
        <v>0</v>
      </c>
      <c r="O48" s="42">
        <f t="shared" si="28"/>
        <v>0</v>
      </c>
      <c r="P48" s="42">
        <f t="shared" si="28"/>
        <v>31690.561928840591</v>
      </c>
      <c r="Q48" s="14">
        <f t="shared" si="29"/>
        <v>31690.561928840591</v>
      </c>
      <c r="R48" s="43"/>
      <c r="S48" s="42">
        <f t="shared" si="30"/>
        <v>0</v>
      </c>
      <c r="T48" s="42">
        <f t="shared" si="30"/>
        <v>0</v>
      </c>
      <c r="U48" s="42">
        <f t="shared" si="30"/>
        <v>0</v>
      </c>
      <c r="V48" s="42">
        <f t="shared" si="30"/>
        <v>32482.825977061606</v>
      </c>
      <c r="W48" s="14">
        <f t="shared" si="31"/>
        <v>32482.825977061606</v>
      </c>
      <c r="X48" s="43"/>
      <c r="Y48" s="42">
        <f t="shared" si="19"/>
        <v>0</v>
      </c>
      <c r="Z48" s="42">
        <f t="shared" si="19"/>
        <v>0</v>
      </c>
      <c r="AA48" s="42">
        <f t="shared" si="19"/>
        <v>0</v>
      </c>
      <c r="AB48" s="42">
        <f t="shared" si="19"/>
        <v>95091.009299893019</v>
      </c>
      <c r="AC48" s="14">
        <f t="shared" si="20"/>
        <v>95091.009299893019</v>
      </c>
      <c r="AE48" s="42">
        <f t="shared" si="32"/>
        <v>0</v>
      </c>
      <c r="AF48" s="42">
        <f t="shared" si="32"/>
        <v>0</v>
      </c>
      <c r="AG48" s="42">
        <f t="shared" si="32"/>
        <v>0</v>
      </c>
      <c r="AH48" s="42">
        <f t="shared" si="32"/>
        <v>25222.353698871681</v>
      </c>
      <c r="AI48" s="14">
        <f t="shared" si="33"/>
        <v>25222.353698871681</v>
      </c>
      <c r="AJ48" s="43"/>
      <c r="AK48" s="42">
        <f t="shared" si="34"/>
        <v>0</v>
      </c>
      <c r="AL48" s="42">
        <f t="shared" si="34"/>
        <v>0</v>
      </c>
      <c r="AM48" s="42">
        <f t="shared" si="34"/>
        <v>0</v>
      </c>
      <c r="AN48" s="42">
        <f t="shared" si="34"/>
        <v>29952.055795649685</v>
      </c>
      <c r="AO48" s="14">
        <f t="shared" si="35"/>
        <v>29952.055795649685</v>
      </c>
      <c r="AP48" s="43"/>
      <c r="AQ48" s="42">
        <f t="shared" si="36"/>
        <v>0</v>
      </c>
      <c r="AR48" s="42">
        <f t="shared" si="36"/>
        <v>0</v>
      </c>
      <c r="AS48" s="42">
        <f t="shared" si="36"/>
        <v>0</v>
      </c>
      <c r="AT48" s="42">
        <f t="shared" si="36"/>
        <v>30770.672022683888</v>
      </c>
      <c r="AU48" s="14">
        <f t="shared" si="37"/>
        <v>30770.672022683888</v>
      </c>
      <c r="AV48" s="43"/>
      <c r="AW48" s="42">
        <f t="shared" si="24"/>
        <v>0</v>
      </c>
      <c r="AX48" s="42">
        <f t="shared" si="24"/>
        <v>0</v>
      </c>
      <c r="AY48" s="42">
        <f t="shared" si="24"/>
        <v>0</v>
      </c>
      <c r="AZ48" s="42">
        <f t="shared" si="24"/>
        <v>85945.081517205253</v>
      </c>
      <c r="BA48" s="14">
        <f t="shared" si="25"/>
        <v>85945.081517205253</v>
      </c>
    </row>
    <row r="49" spans="2:55" s="41" customFormat="1" ht="15.75" thickBot="1" x14ac:dyDescent="0.3">
      <c r="B49" s="45" t="s">
        <v>45</v>
      </c>
      <c r="C49" s="45" t="s">
        <v>24</v>
      </c>
      <c r="D49" s="54"/>
      <c r="F49" s="41" t="s">
        <v>24</v>
      </c>
      <c r="G49" s="42">
        <f t="shared" si="26"/>
        <v>0</v>
      </c>
      <c r="H49" s="42">
        <f t="shared" si="26"/>
        <v>0</v>
      </c>
      <c r="I49" s="42">
        <f t="shared" si="26"/>
        <v>756.28673122560713</v>
      </c>
      <c r="J49" s="42">
        <f t="shared" si="26"/>
        <v>0</v>
      </c>
      <c r="K49" s="14">
        <f t="shared" si="27"/>
        <v>756.28673122560713</v>
      </c>
      <c r="L49" s="43"/>
      <c r="M49" s="42">
        <f t="shared" si="28"/>
        <v>0</v>
      </c>
      <c r="N49" s="42">
        <f t="shared" si="28"/>
        <v>0</v>
      </c>
      <c r="O49" s="42">
        <f t="shared" si="28"/>
        <v>775.19389950624713</v>
      </c>
      <c r="P49" s="42">
        <f t="shared" si="28"/>
        <v>0</v>
      </c>
      <c r="Q49" s="14">
        <f t="shared" si="29"/>
        <v>775.19389950624713</v>
      </c>
      <c r="R49" s="43"/>
      <c r="S49" s="42">
        <f t="shared" si="30"/>
        <v>0</v>
      </c>
      <c r="T49" s="42">
        <f t="shared" si="30"/>
        <v>0</v>
      </c>
      <c r="U49" s="42">
        <f t="shared" si="30"/>
        <v>794.57374699390323</v>
      </c>
      <c r="V49" s="42">
        <f t="shared" si="30"/>
        <v>0</v>
      </c>
      <c r="W49" s="14">
        <f t="shared" si="31"/>
        <v>794.57374699390323</v>
      </c>
      <c r="X49" s="43"/>
      <c r="Y49" s="42">
        <f t="shared" si="19"/>
        <v>0</v>
      </c>
      <c r="Z49" s="42">
        <f t="shared" si="19"/>
        <v>0</v>
      </c>
      <c r="AA49" s="42">
        <f t="shared" si="19"/>
        <v>2326.0543777257576</v>
      </c>
      <c r="AB49" s="42">
        <f t="shared" si="19"/>
        <v>0</v>
      </c>
      <c r="AC49" s="14">
        <f t="shared" si="20"/>
        <v>2326.0543777257576</v>
      </c>
      <c r="AE49" s="42">
        <f t="shared" si="32"/>
        <v>0</v>
      </c>
      <c r="AF49" s="42">
        <f t="shared" si="32"/>
        <v>0</v>
      </c>
      <c r="AG49" s="42">
        <f t="shared" si="32"/>
        <v>516.62703657826455</v>
      </c>
      <c r="AH49" s="42">
        <f t="shared" si="32"/>
        <v>0</v>
      </c>
      <c r="AI49" s="14">
        <f t="shared" si="33"/>
        <v>516.62703657826455</v>
      </c>
      <c r="AJ49" s="43"/>
      <c r="AK49" s="42">
        <f t="shared" si="34"/>
        <v>0</v>
      </c>
      <c r="AL49" s="42">
        <f t="shared" si="34"/>
        <v>0</v>
      </c>
      <c r="AM49" s="42">
        <f t="shared" si="34"/>
        <v>397.40366436190538</v>
      </c>
      <c r="AN49" s="42">
        <f t="shared" si="34"/>
        <v>0</v>
      </c>
      <c r="AO49" s="14">
        <f t="shared" si="35"/>
        <v>397.40366436190538</v>
      </c>
      <c r="AP49" s="43"/>
      <c r="AQ49" s="42">
        <f t="shared" si="36"/>
        <v>0</v>
      </c>
      <c r="AR49" s="42">
        <f t="shared" si="36"/>
        <v>0</v>
      </c>
      <c r="AS49" s="42">
        <f t="shared" si="36"/>
        <v>404.65874130322101</v>
      </c>
      <c r="AT49" s="42">
        <f t="shared" si="36"/>
        <v>0</v>
      </c>
      <c r="AU49" s="14">
        <f t="shared" si="37"/>
        <v>404.65874130322101</v>
      </c>
      <c r="AV49" s="43"/>
      <c r="AW49" s="42">
        <f t="shared" si="24"/>
        <v>0</v>
      </c>
      <c r="AX49" s="42">
        <f t="shared" si="24"/>
        <v>0</v>
      </c>
      <c r="AY49" s="42">
        <f t="shared" si="24"/>
        <v>1318.6894422433909</v>
      </c>
      <c r="AZ49" s="42">
        <f t="shared" si="24"/>
        <v>0</v>
      </c>
      <c r="BA49" s="14">
        <f t="shared" si="25"/>
        <v>1318.6894422433909</v>
      </c>
    </row>
    <row r="50" spans="2:55" s="41" customFormat="1" ht="15.75" thickBot="1" x14ac:dyDescent="0.3">
      <c r="B50" s="45" t="s">
        <v>46</v>
      </c>
      <c r="C50" s="45" t="s">
        <v>25</v>
      </c>
      <c r="D50" s="54"/>
      <c r="F50" s="41" t="s">
        <v>25</v>
      </c>
      <c r="G50" s="42">
        <f t="shared" si="26"/>
        <v>0</v>
      </c>
      <c r="H50" s="42">
        <f t="shared" si="26"/>
        <v>0</v>
      </c>
      <c r="I50" s="42">
        <f t="shared" si="26"/>
        <v>0</v>
      </c>
      <c r="J50" s="42">
        <f t="shared" si="26"/>
        <v>0</v>
      </c>
      <c r="K50" s="14">
        <f t="shared" si="27"/>
        <v>0</v>
      </c>
      <c r="L50" s="43"/>
      <c r="M50" s="42">
        <f t="shared" si="28"/>
        <v>0</v>
      </c>
      <c r="N50" s="42">
        <f t="shared" si="28"/>
        <v>0</v>
      </c>
      <c r="O50" s="42">
        <f t="shared" si="28"/>
        <v>0</v>
      </c>
      <c r="P50" s="42">
        <f t="shared" si="28"/>
        <v>0</v>
      </c>
      <c r="Q50" s="14">
        <f t="shared" si="29"/>
        <v>0</v>
      </c>
      <c r="R50" s="43"/>
      <c r="S50" s="42">
        <f t="shared" si="30"/>
        <v>0</v>
      </c>
      <c r="T50" s="42">
        <f t="shared" si="30"/>
        <v>0</v>
      </c>
      <c r="U50" s="42">
        <f t="shared" si="30"/>
        <v>0</v>
      </c>
      <c r="V50" s="42">
        <f t="shared" si="30"/>
        <v>0</v>
      </c>
      <c r="W50" s="14">
        <f t="shared" si="31"/>
        <v>0</v>
      </c>
      <c r="X50" s="43"/>
      <c r="Y50" s="42">
        <f t="shared" si="19"/>
        <v>0</v>
      </c>
      <c r="Z50" s="42">
        <f t="shared" si="19"/>
        <v>0</v>
      </c>
      <c r="AA50" s="42">
        <f t="shared" si="19"/>
        <v>0</v>
      </c>
      <c r="AB50" s="42">
        <f t="shared" si="19"/>
        <v>0</v>
      </c>
      <c r="AC50" s="14">
        <f t="shared" si="20"/>
        <v>0</v>
      </c>
      <c r="AE50" s="42">
        <f t="shared" si="32"/>
        <v>0</v>
      </c>
      <c r="AF50" s="42">
        <f t="shared" si="32"/>
        <v>0</v>
      </c>
      <c r="AG50" s="42">
        <f t="shared" si="32"/>
        <v>0</v>
      </c>
      <c r="AH50" s="42">
        <f t="shared" si="32"/>
        <v>0</v>
      </c>
      <c r="AI50" s="14">
        <f t="shared" si="33"/>
        <v>0</v>
      </c>
      <c r="AJ50" s="43"/>
      <c r="AK50" s="42">
        <f t="shared" si="34"/>
        <v>0</v>
      </c>
      <c r="AL50" s="42">
        <f t="shared" si="34"/>
        <v>0</v>
      </c>
      <c r="AM50" s="42">
        <f t="shared" si="34"/>
        <v>0</v>
      </c>
      <c r="AN50" s="42">
        <f t="shared" si="34"/>
        <v>0</v>
      </c>
      <c r="AO50" s="14">
        <f t="shared" si="35"/>
        <v>0</v>
      </c>
      <c r="AP50" s="43"/>
      <c r="AQ50" s="42">
        <f t="shared" si="36"/>
        <v>0</v>
      </c>
      <c r="AR50" s="42">
        <f t="shared" si="36"/>
        <v>0</v>
      </c>
      <c r="AS50" s="42">
        <f t="shared" si="36"/>
        <v>0</v>
      </c>
      <c r="AT50" s="42">
        <f t="shared" si="36"/>
        <v>0</v>
      </c>
      <c r="AU50" s="14">
        <f t="shared" si="37"/>
        <v>0</v>
      </c>
      <c r="AV50" s="43"/>
      <c r="AW50" s="42">
        <f t="shared" si="24"/>
        <v>0</v>
      </c>
      <c r="AX50" s="42">
        <f t="shared" si="24"/>
        <v>0</v>
      </c>
      <c r="AY50" s="42">
        <f t="shared" si="24"/>
        <v>0</v>
      </c>
      <c r="AZ50" s="42">
        <f t="shared" si="24"/>
        <v>0</v>
      </c>
      <c r="BA50" s="14">
        <f t="shared" si="25"/>
        <v>0</v>
      </c>
    </row>
    <row r="51" spans="2:55" s="41" customFormat="1" ht="15.75" thickBot="1" x14ac:dyDescent="0.3">
      <c r="B51" s="45" t="s">
        <v>47</v>
      </c>
      <c r="C51" s="45" t="s">
        <v>26</v>
      </c>
      <c r="D51" s="54"/>
      <c r="F51" s="41" t="s">
        <v>26</v>
      </c>
      <c r="G51" s="42">
        <f t="shared" si="26"/>
        <v>0</v>
      </c>
      <c r="H51" s="42">
        <f t="shared" si="26"/>
        <v>0</v>
      </c>
      <c r="I51" s="42">
        <f t="shared" si="26"/>
        <v>0</v>
      </c>
      <c r="J51" s="42">
        <f t="shared" si="26"/>
        <v>0</v>
      </c>
      <c r="K51" s="14">
        <f t="shared" si="27"/>
        <v>0</v>
      </c>
      <c r="L51" s="43"/>
      <c r="M51" s="42">
        <f t="shared" si="28"/>
        <v>0</v>
      </c>
      <c r="N51" s="42">
        <f t="shared" si="28"/>
        <v>0</v>
      </c>
      <c r="O51" s="42">
        <f t="shared" si="28"/>
        <v>0</v>
      </c>
      <c r="P51" s="42">
        <f t="shared" si="28"/>
        <v>0</v>
      </c>
      <c r="Q51" s="14">
        <f t="shared" si="29"/>
        <v>0</v>
      </c>
      <c r="R51" s="43"/>
      <c r="S51" s="42">
        <f t="shared" si="30"/>
        <v>0</v>
      </c>
      <c r="T51" s="42">
        <f t="shared" si="30"/>
        <v>0</v>
      </c>
      <c r="U51" s="42">
        <f t="shared" si="30"/>
        <v>0</v>
      </c>
      <c r="V51" s="42">
        <f t="shared" si="30"/>
        <v>0</v>
      </c>
      <c r="W51" s="14">
        <f t="shared" si="31"/>
        <v>0</v>
      </c>
      <c r="X51" s="43"/>
      <c r="Y51" s="42">
        <f t="shared" si="19"/>
        <v>0</v>
      </c>
      <c r="Z51" s="42">
        <f t="shared" si="19"/>
        <v>0</v>
      </c>
      <c r="AA51" s="42">
        <f t="shared" si="19"/>
        <v>0</v>
      </c>
      <c r="AB51" s="42">
        <f t="shared" si="19"/>
        <v>0</v>
      </c>
      <c r="AC51" s="14">
        <f t="shared" si="20"/>
        <v>0</v>
      </c>
      <c r="AE51" s="42">
        <f t="shared" si="32"/>
        <v>0</v>
      </c>
      <c r="AF51" s="42">
        <f t="shared" si="32"/>
        <v>0</v>
      </c>
      <c r="AG51" s="42">
        <f t="shared" si="32"/>
        <v>0</v>
      </c>
      <c r="AH51" s="42">
        <f t="shared" si="32"/>
        <v>0</v>
      </c>
      <c r="AI51" s="14">
        <f t="shared" si="33"/>
        <v>0</v>
      </c>
      <c r="AJ51" s="43"/>
      <c r="AK51" s="42">
        <f t="shared" si="34"/>
        <v>0</v>
      </c>
      <c r="AL51" s="42">
        <f t="shared" si="34"/>
        <v>0</v>
      </c>
      <c r="AM51" s="42">
        <f t="shared" si="34"/>
        <v>0</v>
      </c>
      <c r="AN51" s="42">
        <f t="shared" si="34"/>
        <v>0</v>
      </c>
      <c r="AO51" s="14">
        <f t="shared" si="35"/>
        <v>0</v>
      </c>
      <c r="AP51" s="43"/>
      <c r="AQ51" s="42">
        <f t="shared" si="36"/>
        <v>0</v>
      </c>
      <c r="AR51" s="42">
        <f t="shared" si="36"/>
        <v>0</v>
      </c>
      <c r="AS51" s="42">
        <f t="shared" si="36"/>
        <v>0</v>
      </c>
      <c r="AT51" s="42">
        <f t="shared" si="36"/>
        <v>0</v>
      </c>
      <c r="AU51" s="14">
        <f t="shared" si="37"/>
        <v>0</v>
      </c>
      <c r="AV51" s="43"/>
      <c r="AW51" s="42">
        <f t="shared" si="24"/>
        <v>0</v>
      </c>
      <c r="AX51" s="42">
        <f t="shared" si="24"/>
        <v>0</v>
      </c>
      <c r="AY51" s="42">
        <f t="shared" si="24"/>
        <v>0</v>
      </c>
      <c r="AZ51" s="42">
        <f t="shared" si="24"/>
        <v>0</v>
      </c>
      <c r="BA51" s="14">
        <f t="shared" si="25"/>
        <v>0</v>
      </c>
    </row>
    <row r="52" spans="2:55" s="41" customFormat="1" ht="15.75" thickBot="1" x14ac:dyDescent="0.3">
      <c r="B52" s="45" t="s">
        <v>48</v>
      </c>
      <c r="C52" s="45" t="s">
        <v>27</v>
      </c>
      <c r="D52" s="54"/>
      <c r="F52" s="41" t="s">
        <v>27</v>
      </c>
      <c r="G52" s="42">
        <f t="shared" si="26"/>
        <v>0</v>
      </c>
      <c r="H52" s="42">
        <f t="shared" si="26"/>
        <v>0</v>
      </c>
      <c r="I52" s="42">
        <f t="shared" si="26"/>
        <v>0</v>
      </c>
      <c r="J52" s="42">
        <f t="shared" si="26"/>
        <v>0</v>
      </c>
      <c r="K52" s="14">
        <f t="shared" si="27"/>
        <v>0</v>
      </c>
      <c r="L52" s="43"/>
      <c r="M52" s="42">
        <f t="shared" si="28"/>
        <v>0</v>
      </c>
      <c r="N52" s="42">
        <f t="shared" si="28"/>
        <v>0</v>
      </c>
      <c r="O52" s="42">
        <f t="shared" si="28"/>
        <v>0</v>
      </c>
      <c r="P52" s="42">
        <f t="shared" si="28"/>
        <v>0</v>
      </c>
      <c r="Q52" s="14">
        <f t="shared" si="29"/>
        <v>0</v>
      </c>
      <c r="R52" s="43"/>
      <c r="S52" s="42">
        <f t="shared" si="30"/>
        <v>0</v>
      </c>
      <c r="T52" s="42">
        <f t="shared" si="30"/>
        <v>0</v>
      </c>
      <c r="U52" s="42">
        <f t="shared" si="30"/>
        <v>0</v>
      </c>
      <c r="V52" s="42">
        <f t="shared" si="30"/>
        <v>0</v>
      </c>
      <c r="W52" s="14">
        <f t="shared" si="31"/>
        <v>0</v>
      </c>
      <c r="X52" s="43"/>
      <c r="Y52" s="42">
        <f t="shared" si="19"/>
        <v>0</v>
      </c>
      <c r="Z52" s="42">
        <f t="shared" si="19"/>
        <v>0</v>
      </c>
      <c r="AA52" s="42">
        <f t="shared" si="19"/>
        <v>0</v>
      </c>
      <c r="AB52" s="42">
        <f t="shared" si="19"/>
        <v>0</v>
      </c>
      <c r="AC52" s="14">
        <f t="shared" si="20"/>
        <v>0</v>
      </c>
      <c r="AE52" s="42">
        <f t="shared" si="32"/>
        <v>0</v>
      </c>
      <c r="AF52" s="42">
        <f t="shared" si="32"/>
        <v>0</v>
      </c>
      <c r="AG52" s="42">
        <f t="shared" si="32"/>
        <v>0</v>
      </c>
      <c r="AH52" s="42">
        <f t="shared" si="32"/>
        <v>0</v>
      </c>
      <c r="AI52" s="14">
        <f t="shared" si="33"/>
        <v>0</v>
      </c>
      <c r="AJ52" s="43"/>
      <c r="AK52" s="42">
        <f t="shared" si="34"/>
        <v>0</v>
      </c>
      <c r="AL52" s="42">
        <f t="shared" si="34"/>
        <v>0</v>
      </c>
      <c r="AM52" s="42">
        <f t="shared" si="34"/>
        <v>0</v>
      </c>
      <c r="AN52" s="42">
        <f t="shared" si="34"/>
        <v>0</v>
      </c>
      <c r="AO52" s="14">
        <f t="shared" si="35"/>
        <v>0</v>
      </c>
      <c r="AP52" s="43"/>
      <c r="AQ52" s="42">
        <f t="shared" si="36"/>
        <v>0</v>
      </c>
      <c r="AR52" s="42">
        <f t="shared" si="36"/>
        <v>0</v>
      </c>
      <c r="AS52" s="42">
        <f t="shared" si="36"/>
        <v>0</v>
      </c>
      <c r="AT52" s="42">
        <f t="shared" si="36"/>
        <v>0</v>
      </c>
      <c r="AU52" s="14">
        <f t="shared" si="37"/>
        <v>0</v>
      </c>
      <c r="AV52" s="43"/>
      <c r="AW52" s="42">
        <f t="shared" si="24"/>
        <v>0</v>
      </c>
      <c r="AX52" s="42">
        <f t="shared" si="24"/>
        <v>0</v>
      </c>
      <c r="AY52" s="42">
        <f t="shared" si="24"/>
        <v>0</v>
      </c>
      <c r="AZ52" s="42">
        <f t="shared" si="24"/>
        <v>0</v>
      </c>
      <c r="BA52" s="14">
        <f t="shared" si="25"/>
        <v>0</v>
      </c>
    </row>
    <row r="53" spans="2:55" s="41" customFormat="1" ht="15.75" thickBot="1" x14ac:dyDescent="0.3">
      <c r="B53" s="45" t="s">
        <v>49</v>
      </c>
      <c r="C53" s="45" t="s">
        <v>28</v>
      </c>
      <c r="D53" s="54"/>
      <c r="F53" s="41" t="s">
        <v>28</v>
      </c>
      <c r="G53" s="42">
        <f t="shared" si="26"/>
        <v>7952.1033687118988</v>
      </c>
      <c r="H53" s="42">
        <f t="shared" si="26"/>
        <v>475.00456911869838</v>
      </c>
      <c r="I53" s="42">
        <f t="shared" si="26"/>
        <v>662.96649143367722</v>
      </c>
      <c r="J53" s="42">
        <f t="shared" si="26"/>
        <v>572.73634532981623</v>
      </c>
      <c r="K53" s="14">
        <f t="shared" si="27"/>
        <v>9662.8107745940906</v>
      </c>
      <c r="L53" s="43"/>
      <c r="M53" s="42">
        <f t="shared" si="28"/>
        <v>8150.9059529296946</v>
      </c>
      <c r="N53" s="42">
        <f t="shared" si="28"/>
        <v>486.87968334666584</v>
      </c>
      <c r="O53" s="42">
        <f t="shared" si="28"/>
        <v>679.54065371951901</v>
      </c>
      <c r="P53" s="42">
        <f t="shared" si="28"/>
        <v>587.05475396306144</v>
      </c>
      <c r="Q53" s="14">
        <f t="shared" si="29"/>
        <v>9904.3810439589397</v>
      </c>
      <c r="R53" s="43"/>
      <c r="S53" s="42">
        <f t="shared" si="30"/>
        <v>8354.6786017529375</v>
      </c>
      <c r="T53" s="42">
        <f t="shared" si="30"/>
        <v>499.05167543033247</v>
      </c>
      <c r="U53" s="42">
        <f t="shared" si="30"/>
        <v>696.52917006250698</v>
      </c>
      <c r="V53" s="42">
        <f t="shared" si="30"/>
        <v>601.73112281213798</v>
      </c>
      <c r="W53" s="14">
        <f t="shared" si="31"/>
        <v>10151.990570057915</v>
      </c>
      <c r="X53" s="43"/>
      <c r="Y53" s="42">
        <f t="shared" si="19"/>
        <v>24457.687923394529</v>
      </c>
      <c r="Z53" s="42">
        <f t="shared" si="19"/>
        <v>1460.9359278956968</v>
      </c>
      <c r="AA53" s="42">
        <f t="shared" si="19"/>
        <v>2039.0363152157033</v>
      </c>
      <c r="AB53" s="42">
        <f t="shared" si="19"/>
        <v>1761.5222221050158</v>
      </c>
      <c r="AC53" s="14">
        <f t="shared" si="20"/>
        <v>29719.182388610949</v>
      </c>
      <c r="AD53" s="44"/>
      <c r="AE53" s="42">
        <f t="shared" si="32"/>
        <v>10337.738336565562</v>
      </c>
      <c r="AF53" s="42">
        <f t="shared" si="32"/>
        <v>436.66632187932873</v>
      </c>
      <c r="AG53" s="42">
        <f t="shared" si="32"/>
        <v>452.87904663488979</v>
      </c>
      <c r="AH53" s="42">
        <f t="shared" si="32"/>
        <v>467.23383063728915</v>
      </c>
      <c r="AI53" s="14">
        <f t="shared" si="33"/>
        <v>11694.51753571707</v>
      </c>
      <c r="AJ53" s="43"/>
      <c r="AK53" s="42">
        <f t="shared" si="34"/>
        <v>9377.0206283849257</v>
      </c>
      <c r="AL53" s="42">
        <f t="shared" si="34"/>
        <v>514.27141763631403</v>
      </c>
      <c r="AM53" s="42">
        <f t="shared" si="34"/>
        <v>348.36696475943461</v>
      </c>
      <c r="AN53" s="42">
        <f t="shared" si="34"/>
        <v>554.8496358406577</v>
      </c>
      <c r="AO53" s="14">
        <f t="shared" si="35"/>
        <v>10794.508646621331</v>
      </c>
      <c r="AP53" s="43"/>
      <c r="AQ53" s="42">
        <f t="shared" si="36"/>
        <v>8558.9122873690249</v>
      </c>
      <c r="AR53" s="42">
        <f t="shared" si="36"/>
        <v>533.92768258032174</v>
      </c>
      <c r="AS53" s="42">
        <f t="shared" si="36"/>
        <v>354.72681837880293</v>
      </c>
      <c r="AT53" s="42">
        <f t="shared" si="36"/>
        <v>570.01416807050066</v>
      </c>
      <c r="AU53" s="14">
        <f t="shared" si="37"/>
        <v>10017.58095639865</v>
      </c>
      <c r="AV53" s="43"/>
      <c r="AW53" s="42">
        <f t="shared" si="24"/>
        <v>28273.671252319513</v>
      </c>
      <c r="AX53" s="42">
        <f t="shared" si="24"/>
        <v>1484.8654220959645</v>
      </c>
      <c r="AY53" s="42">
        <f t="shared" si="24"/>
        <v>1155.9728297731272</v>
      </c>
      <c r="AZ53" s="42">
        <f t="shared" si="24"/>
        <v>1592.0976345484473</v>
      </c>
      <c r="BA53" s="14">
        <f t="shared" si="25"/>
        <v>32506.607138737054</v>
      </c>
      <c r="BB53" s="44"/>
      <c r="BC53" s="44"/>
    </row>
    <row r="54" spans="2:55" s="41" customFormat="1" ht="15.75" thickBot="1" x14ac:dyDescent="0.3">
      <c r="B54" s="45" t="s">
        <v>50</v>
      </c>
      <c r="C54" s="45" t="s">
        <v>29</v>
      </c>
      <c r="D54" s="54"/>
      <c r="F54" s="41" t="s">
        <v>29</v>
      </c>
      <c r="G54" s="42">
        <f t="shared" si="26"/>
        <v>11.073435027973186</v>
      </c>
      <c r="H54" s="42">
        <f t="shared" si="26"/>
        <v>0</v>
      </c>
      <c r="I54" s="42">
        <f t="shared" si="26"/>
        <v>0</v>
      </c>
      <c r="J54" s="42">
        <f t="shared" si="26"/>
        <v>0</v>
      </c>
      <c r="K54" s="14">
        <f t="shared" si="27"/>
        <v>11.073435027973186</v>
      </c>
      <c r="L54" s="43"/>
      <c r="M54" s="42">
        <f t="shared" si="28"/>
        <v>11.350270903672515</v>
      </c>
      <c r="N54" s="42">
        <f t="shared" si="28"/>
        <v>0</v>
      </c>
      <c r="O54" s="42">
        <f t="shared" si="28"/>
        <v>0</v>
      </c>
      <c r="P54" s="42">
        <f t="shared" si="28"/>
        <v>0</v>
      </c>
      <c r="Q54" s="14">
        <f t="shared" si="29"/>
        <v>11.350270903672515</v>
      </c>
      <c r="R54" s="43"/>
      <c r="S54" s="42">
        <f t="shared" si="30"/>
        <v>11.63402767626433</v>
      </c>
      <c r="T54" s="42">
        <f t="shared" si="30"/>
        <v>0</v>
      </c>
      <c r="U54" s="42">
        <f t="shared" si="30"/>
        <v>0</v>
      </c>
      <c r="V54" s="42">
        <f t="shared" si="30"/>
        <v>0</v>
      </c>
      <c r="W54" s="14">
        <f t="shared" si="31"/>
        <v>11.63402767626433</v>
      </c>
      <c r="X54" s="43"/>
      <c r="Y54" s="42">
        <f t="shared" si="19"/>
        <v>34.057733607910031</v>
      </c>
      <c r="Z54" s="42">
        <f t="shared" si="19"/>
        <v>0</v>
      </c>
      <c r="AA54" s="42">
        <f t="shared" si="19"/>
        <v>0</v>
      </c>
      <c r="AB54" s="42">
        <f t="shared" si="19"/>
        <v>0</v>
      </c>
      <c r="AC54" s="14">
        <f t="shared" si="20"/>
        <v>34.057733607910031</v>
      </c>
      <c r="AD54" s="44"/>
      <c r="AE54" s="42">
        <f t="shared" si="32"/>
        <v>14.395471046887208</v>
      </c>
      <c r="AF54" s="42">
        <f t="shared" si="32"/>
        <v>0</v>
      </c>
      <c r="AG54" s="42">
        <f t="shared" si="32"/>
        <v>0</v>
      </c>
      <c r="AH54" s="42">
        <f t="shared" si="32"/>
        <v>0</v>
      </c>
      <c r="AI54" s="14">
        <f t="shared" si="33"/>
        <v>14.395471046887208</v>
      </c>
      <c r="AJ54" s="43"/>
      <c r="AK54" s="42">
        <f t="shared" si="34"/>
        <v>13.057655801222861</v>
      </c>
      <c r="AL54" s="42">
        <f t="shared" si="34"/>
        <v>0</v>
      </c>
      <c r="AM54" s="42">
        <f t="shared" si="34"/>
        <v>0</v>
      </c>
      <c r="AN54" s="42">
        <f t="shared" si="34"/>
        <v>0</v>
      </c>
      <c r="AO54" s="14">
        <f t="shared" si="35"/>
        <v>13.057655801222861</v>
      </c>
      <c r="AP54" s="43"/>
      <c r="AQ54" s="42">
        <f t="shared" si="36"/>
        <v>11.918426450190173</v>
      </c>
      <c r="AR54" s="42">
        <f t="shared" si="36"/>
        <v>0</v>
      </c>
      <c r="AS54" s="42">
        <f t="shared" si="36"/>
        <v>0</v>
      </c>
      <c r="AT54" s="42">
        <f t="shared" si="36"/>
        <v>0</v>
      </c>
      <c r="AU54" s="14">
        <f t="shared" si="37"/>
        <v>11.918426450190173</v>
      </c>
      <c r="AV54" s="43"/>
      <c r="AW54" s="42">
        <f t="shared" si="24"/>
        <v>39.371553298300242</v>
      </c>
      <c r="AX54" s="42">
        <f t="shared" si="24"/>
        <v>0</v>
      </c>
      <c r="AY54" s="42">
        <f t="shared" si="24"/>
        <v>0</v>
      </c>
      <c r="AZ54" s="42">
        <f t="shared" si="24"/>
        <v>0</v>
      </c>
      <c r="BA54" s="14">
        <f t="shared" si="25"/>
        <v>39.371553298300242</v>
      </c>
      <c r="BB54" s="44"/>
      <c r="BC54" s="44"/>
    </row>
    <row r="55" spans="2:55" ht="15.75" thickBot="1" x14ac:dyDescent="0.3">
      <c r="B55" s="45" t="s">
        <v>51</v>
      </c>
      <c r="C55" s="45" t="s">
        <v>30</v>
      </c>
      <c r="D55" s="54"/>
      <c r="F55" t="s">
        <v>30</v>
      </c>
      <c r="G55" s="39">
        <f t="shared" si="26"/>
        <v>0</v>
      </c>
      <c r="H55" s="39">
        <f t="shared" si="26"/>
        <v>126050.29984694521</v>
      </c>
      <c r="I55" s="39">
        <f t="shared" si="26"/>
        <v>0</v>
      </c>
      <c r="J55" s="39">
        <f t="shared" si="26"/>
        <v>0</v>
      </c>
      <c r="K55" s="14">
        <f t="shared" si="27"/>
        <v>126050.29984694521</v>
      </c>
      <c r="L55" s="8"/>
      <c r="M55" s="39">
        <f t="shared" si="28"/>
        <v>0</v>
      </c>
      <c r="N55" s="39">
        <f t="shared" si="28"/>
        <v>129201.55734311884</v>
      </c>
      <c r="O55" s="39">
        <f t="shared" si="28"/>
        <v>0</v>
      </c>
      <c r="P55" s="39">
        <f t="shared" si="28"/>
        <v>0</v>
      </c>
      <c r="Q55" s="14">
        <f t="shared" si="29"/>
        <v>129201.55734311884</v>
      </c>
      <c r="R55" s="8"/>
      <c r="S55" s="39">
        <f t="shared" si="30"/>
        <v>0</v>
      </c>
      <c r="T55" s="39">
        <f t="shared" si="30"/>
        <v>132431.5962766968</v>
      </c>
      <c r="U55" s="39">
        <f t="shared" si="30"/>
        <v>0</v>
      </c>
      <c r="V55" s="39">
        <f t="shared" si="30"/>
        <v>0</v>
      </c>
      <c r="W55" s="14">
        <f t="shared" si="31"/>
        <v>132431.5962766968</v>
      </c>
      <c r="X55" s="8"/>
      <c r="Y55" s="39">
        <f t="shared" si="19"/>
        <v>0</v>
      </c>
      <c r="Z55" s="39">
        <f t="shared" si="19"/>
        <v>387683.45346676081</v>
      </c>
      <c r="AA55" s="39">
        <f t="shared" si="19"/>
        <v>0</v>
      </c>
      <c r="AB55" s="39">
        <f t="shared" si="19"/>
        <v>0</v>
      </c>
      <c r="AC55" s="14">
        <f t="shared" si="20"/>
        <v>387683.45346676081</v>
      </c>
      <c r="AE55" s="39">
        <f t="shared" si="32"/>
        <v>0</v>
      </c>
      <c r="AF55" s="39">
        <f t="shared" si="32"/>
        <v>115876.61337252887</v>
      </c>
      <c r="AG55" s="39">
        <f t="shared" si="32"/>
        <v>0</v>
      </c>
      <c r="AH55" s="39">
        <f t="shared" si="32"/>
        <v>0</v>
      </c>
      <c r="AI55" s="14">
        <f t="shared" si="33"/>
        <v>115876.61337252887</v>
      </c>
      <c r="AJ55" s="8"/>
      <c r="AK55" s="39">
        <f t="shared" si="34"/>
        <v>0</v>
      </c>
      <c r="AL55" s="39">
        <f t="shared" si="34"/>
        <v>136470.40599218354</v>
      </c>
      <c r="AM55" s="39">
        <f t="shared" si="34"/>
        <v>0</v>
      </c>
      <c r="AN55" s="39">
        <f t="shared" si="34"/>
        <v>0</v>
      </c>
      <c r="AO55" s="14">
        <f t="shared" si="35"/>
        <v>136470.40599218354</v>
      </c>
      <c r="AP55" s="8"/>
      <c r="AQ55" s="39">
        <f t="shared" si="36"/>
        <v>0</v>
      </c>
      <c r="AR55" s="39">
        <f t="shared" si="36"/>
        <v>141686.52021748485</v>
      </c>
      <c r="AS55" s="39">
        <f t="shared" si="36"/>
        <v>0</v>
      </c>
      <c r="AT55" s="39">
        <f t="shared" si="36"/>
        <v>0</v>
      </c>
      <c r="AU55" s="14">
        <f t="shared" si="37"/>
        <v>141686.52021748485</v>
      </c>
      <c r="AV55" s="8"/>
      <c r="AW55" s="39">
        <f t="shared" si="24"/>
        <v>0</v>
      </c>
      <c r="AX55" s="39">
        <f t="shared" si="24"/>
        <v>394033.53958219726</v>
      </c>
      <c r="AY55" s="39">
        <f t="shared" si="24"/>
        <v>0</v>
      </c>
      <c r="AZ55" s="39">
        <f t="shared" si="24"/>
        <v>0</v>
      </c>
      <c r="BA55" s="14">
        <f t="shared" si="25"/>
        <v>394033.53958219726</v>
      </c>
    </row>
    <row r="56" spans="2:55" ht="15.75" thickBot="1" x14ac:dyDescent="0.3">
      <c r="B56" s="45" t="s">
        <v>52</v>
      </c>
      <c r="C56" s="45" t="s">
        <v>31</v>
      </c>
      <c r="D56" s="54"/>
      <c r="F56" t="s">
        <v>31</v>
      </c>
      <c r="G56" s="39">
        <f t="shared" si="26"/>
        <v>1807.8797379682699</v>
      </c>
      <c r="H56" s="39">
        <f t="shared" si="26"/>
        <v>5484.4193504545246</v>
      </c>
      <c r="I56" s="39">
        <f t="shared" si="26"/>
        <v>0</v>
      </c>
      <c r="J56" s="39">
        <f t="shared" si="26"/>
        <v>0</v>
      </c>
      <c r="K56" s="14">
        <f t="shared" si="27"/>
        <v>7292.2990884227947</v>
      </c>
      <c r="L56" s="8"/>
      <c r="M56" s="39">
        <f t="shared" si="28"/>
        <v>1853.0767314174761</v>
      </c>
      <c r="N56" s="39">
        <f t="shared" si="28"/>
        <v>5621.5298342158876</v>
      </c>
      <c r="O56" s="39">
        <f t="shared" si="28"/>
        <v>0</v>
      </c>
      <c r="P56" s="39">
        <f t="shared" si="28"/>
        <v>0</v>
      </c>
      <c r="Q56" s="14">
        <f t="shared" si="29"/>
        <v>7474.606565633364</v>
      </c>
      <c r="R56" s="8"/>
      <c r="S56" s="39">
        <f t="shared" si="30"/>
        <v>1899.4036497029133</v>
      </c>
      <c r="T56" s="39">
        <f t="shared" si="30"/>
        <v>5762.0680800712844</v>
      </c>
      <c r="U56" s="39">
        <f t="shared" si="30"/>
        <v>0</v>
      </c>
      <c r="V56" s="39">
        <f t="shared" si="30"/>
        <v>0</v>
      </c>
      <c r="W56" s="14">
        <f t="shared" si="31"/>
        <v>7661.4717297741972</v>
      </c>
      <c r="X56" s="8"/>
      <c r="Y56" s="39">
        <f t="shared" si="19"/>
        <v>5560.3601190886593</v>
      </c>
      <c r="Z56" s="39">
        <f t="shared" si="19"/>
        <v>16868.017264741695</v>
      </c>
      <c r="AA56" s="39">
        <f t="shared" si="19"/>
        <v>0</v>
      </c>
      <c r="AB56" s="39">
        <f t="shared" si="19"/>
        <v>0</v>
      </c>
      <c r="AC56" s="14">
        <f t="shared" si="20"/>
        <v>22428.377383830353</v>
      </c>
      <c r="AE56" s="39">
        <f t="shared" si="32"/>
        <v>2350.2445590218781</v>
      </c>
      <c r="AF56" s="39">
        <f t="shared" si="32"/>
        <v>5041.7646083912623</v>
      </c>
      <c r="AG56" s="39">
        <f t="shared" si="32"/>
        <v>0</v>
      </c>
      <c r="AH56" s="39">
        <f t="shared" si="32"/>
        <v>0</v>
      </c>
      <c r="AI56" s="14">
        <f t="shared" si="33"/>
        <v>7392.0091674131399</v>
      </c>
      <c r="AJ56" s="8"/>
      <c r="AK56" s="39">
        <f t="shared" si="34"/>
        <v>2131.8291287898101</v>
      </c>
      <c r="AL56" s="39">
        <f t="shared" si="34"/>
        <v>5937.795755319301</v>
      </c>
      <c r="AM56" s="39">
        <f t="shared" si="34"/>
        <v>0</v>
      </c>
      <c r="AN56" s="39">
        <f t="shared" si="34"/>
        <v>0</v>
      </c>
      <c r="AO56" s="14">
        <f t="shared" si="35"/>
        <v>8069.624884109111</v>
      </c>
      <c r="AP56" s="8"/>
      <c r="AQ56" s="39">
        <f t="shared" si="36"/>
        <v>1945.8353829080756</v>
      </c>
      <c r="AR56" s="39">
        <f t="shared" si="36"/>
        <v>6164.7476771010006</v>
      </c>
      <c r="AS56" s="39">
        <f t="shared" si="36"/>
        <v>0</v>
      </c>
      <c r="AT56" s="39">
        <f t="shared" si="36"/>
        <v>0</v>
      </c>
      <c r="AU56" s="14">
        <f t="shared" si="37"/>
        <v>8110.5830600090758</v>
      </c>
      <c r="AV56" s="8"/>
      <c r="AW56" s="39">
        <f t="shared" si="24"/>
        <v>6427.9090707197629</v>
      </c>
      <c r="AX56" s="39">
        <f t="shared" si="24"/>
        <v>17144.308040811564</v>
      </c>
      <c r="AY56" s="39">
        <f t="shared" si="24"/>
        <v>0</v>
      </c>
      <c r="AZ56" s="39">
        <f t="shared" si="24"/>
        <v>0</v>
      </c>
      <c r="BA56" s="14">
        <f t="shared" si="25"/>
        <v>23572.217111531325</v>
      </c>
    </row>
    <row r="57" spans="2:55" ht="15.75" thickBot="1" x14ac:dyDescent="0.3">
      <c r="B57" s="45" t="s">
        <v>53</v>
      </c>
      <c r="C57" s="45" t="s">
        <v>32</v>
      </c>
      <c r="D57" s="54"/>
      <c r="F57" t="s">
        <v>32</v>
      </c>
      <c r="G57" s="39">
        <f t="shared" ref="G57:J57" si="38">G36*G$13</f>
        <v>0</v>
      </c>
      <c r="H57" s="39">
        <f t="shared" si="38"/>
        <v>0</v>
      </c>
      <c r="I57" s="39">
        <f t="shared" si="38"/>
        <v>0</v>
      </c>
      <c r="J57" s="39">
        <f t="shared" si="38"/>
        <v>0</v>
      </c>
      <c r="K57" s="14">
        <f t="shared" si="27"/>
        <v>0</v>
      </c>
      <c r="L57" s="8"/>
      <c r="M57" s="39">
        <f t="shared" ref="M57:P57" si="39">M36*M$13</f>
        <v>0</v>
      </c>
      <c r="N57" s="39">
        <f t="shared" si="39"/>
        <v>0</v>
      </c>
      <c r="O57" s="39">
        <f t="shared" si="39"/>
        <v>0</v>
      </c>
      <c r="P57" s="39">
        <f t="shared" si="39"/>
        <v>0</v>
      </c>
      <c r="Q57" s="14">
        <f t="shared" si="29"/>
        <v>0</v>
      </c>
      <c r="R57" s="8"/>
      <c r="S57" s="39">
        <f t="shared" ref="S57:V57" si="40">S36*S$13</f>
        <v>0</v>
      </c>
      <c r="T57" s="39">
        <f t="shared" si="40"/>
        <v>0</v>
      </c>
      <c r="U57" s="39">
        <f t="shared" si="40"/>
        <v>0</v>
      </c>
      <c r="V57" s="39">
        <f t="shared" si="40"/>
        <v>0</v>
      </c>
      <c r="W57" s="14">
        <f t="shared" si="31"/>
        <v>0</v>
      </c>
      <c r="X57" s="8"/>
      <c r="Y57" s="39">
        <f t="shared" si="19"/>
        <v>0</v>
      </c>
      <c r="Z57" s="39">
        <f t="shared" si="19"/>
        <v>0</v>
      </c>
      <c r="AA57" s="39">
        <f t="shared" si="19"/>
        <v>0</v>
      </c>
      <c r="AB57" s="39">
        <f t="shared" si="19"/>
        <v>0</v>
      </c>
      <c r="AC57" s="14">
        <f t="shared" si="20"/>
        <v>0</v>
      </c>
      <c r="AE57" s="39">
        <f t="shared" ref="AE57:AH57" si="41">AE36*AE$13</f>
        <v>0</v>
      </c>
      <c r="AF57" s="39">
        <f t="shared" si="41"/>
        <v>0</v>
      </c>
      <c r="AG57" s="39">
        <f t="shared" si="41"/>
        <v>0</v>
      </c>
      <c r="AH57" s="39">
        <f t="shared" si="41"/>
        <v>0</v>
      </c>
      <c r="AI57" s="14">
        <f t="shared" si="33"/>
        <v>0</v>
      </c>
      <c r="AJ57" s="8"/>
      <c r="AK57" s="39">
        <f t="shared" ref="AK57:AN57" si="42">AK36*AK$13</f>
        <v>0</v>
      </c>
      <c r="AL57" s="39">
        <f t="shared" si="42"/>
        <v>0</v>
      </c>
      <c r="AM57" s="39">
        <f t="shared" si="42"/>
        <v>0</v>
      </c>
      <c r="AN57" s="39">
        <f t="shared" si="42"/>
        <v>0</v>
      </c>
      <c r="AO57" s="14">
        <f t="shared" si="35"/>
        <v>0</v>
      </c>
      <c r="AP57" s="8"/>
      <c r="AQ57" s="39">
        <f t="shared" ref="AQ57:AT57" si="43">AQ36*AQ$13</f>
        <v>0</v>
      </c>
      <c r="AR57" s="39">
        <f t="shared" si="43"/>
        <v>0</v>
      </c>
      <c r="AS57" s="39">
        <f t="shared" si="43"/>
        <v>0</v>
      </c>
      <c r="AT57" s="39">
        <f t="shared" si="43"/>
        <v>0</v>
      </c>
      <c r="AU57" s="14">
        <f t="shared" si="37"/>
        <v>0</v>
      </c>
      <c r="AV57" s="8"/>
      <c r="AW57" s="39">
        <f t="shared" si="24"/>
        <v>0</v>
      </c>
      <c r="AX57" s="39">
        <f t="shared" si="24"/>
        <v>0</v>
      </c>
      <c r="AY57" s="39">
        <f t="shared" si="24"/>
        <v>0</v>
      </c>
      <c r="AZ57" s="39">
        <f t="shared" si="24"/>
        <v>0</v>
      </c>
      <c r="BA57" s="14">
        <f t="shared" si="25"/>
        <v>0</v>
      </c>
    </row>
    <row r="58" spans="2:55" ht="15.75" thickBot="1" x14ac:dyDescent="0.3">
      <c r="B58" s="45"/>
      <c r="C58" s="45"/>
      <c r="D58" s="54"/>
      <c r="F58" s="4" t="s">
        <v>2</v>
      </c>
      <c r="G58" s="13">
        <f>SUM(G40:G57)</f>
        <v>566399.7640000002</v>
      </c>
      <c r="H58" s="13">
        <f t="shared" ref="H58:J58" si="44">SUM(H40:H57)</f>
        <v>494627.38850441662</v>
      </c>
      <c r="I58" s="13">
        <f t="shared" si="44"/>
        <v>128537.35900000001</v>
      </c>
      <c r="J58" s="13">
        <f t="shared" si="44"/>
        <v>147845.18349999998</v>
      </c>
      <c r="K58" s="14">
        <f t="shared" si="27"/>
        <v>1337409.6950044169</v>
      </c>
      <c r="L58" s="8"/>
      <c r="M58" s="13">
        <f>SUM(M40:M57)</f>
        <v>580559.75810000021</v>
      </c>
      <c r="N58" s="13">
        <f t="shared" ref="N58:P58" si="45">SUM(N40:N57)</f>
        <v>506993.07321702701</v>
      </c>
      <c r="O58" s="13">
        <f t="shared" si="45"/>
        <v>131750.79297499999</v>
      </c>
      <c r="P58" s="13">
        <f t="shared" si="45"/>
        <v>151541.31308749993</v>
      </c>
      <c r="Q58" s="14">
        <f t="shared" si="29"/>
        <v>1370844.9373795271</v>
      </c>
      <c r="R58" s="8"/>
      <c r="S58" s="13">
        <f>SUM(S40:S57)</f>
        <v>595073.75205250038</v>
      </c>
      <c r="T58" s="13">
        <f t="shared" ref="T58:V58" si="46">SUM(T40:T57)</f>
        <v>519667.90004745271</v>
      </c>
      <c r="U58" s="13">
        <f t="shared" si="46"/>
        <v>135044.56279937501</v>
      </c>
      <c r="V58" s="13">
        <f t="shared" si="46"/>
        <v>155329.84591468744</v>
      </c>
      <c r="W58" s="14">
        <f t="shared" si="31"/>
        <v>1405116.0608140156</v>
      </c>
      <c r="X58" s="8"/>
      <c r="Y58" s="13">
        <f t="shared" si="19"/>
        <v>1742033.2741525008</v>
      </c>
      <c r="Z58" s="13">
        <f t="shared" si="19"/>
        <v>1521288.3617688962</v>
      </c>
      <c r="AA58" s="13">
        <f t="shared" si="19"/>
        <v>395332.71477437497</v>
      </c>
      <c r="AB58" s="13">
        <f t="shared" si="19"/>
        <v>454716.34250218736</v>
      </c>
      <c r="AC58" s="14">
        <f t="shared" si="20"/>
        <v>4113370.6931979596</v>
      </c>
      <c r="AE58" s="13">
        <f>SUM(AE40:AE57)</f>
        <v>736319.97506000043</v>
      </c>
      <c r="AF58" s="13">
        <f t="shared" ref="AF58:AH58" si="47">SUM(AF40:AF57)</f>
        <v>454705.35754999984</v>
      </c>
      <c r="AG58" s="13">
        <f t="shared" si="47"/>
        <v>87805.156600000002</v>
      </c>
      <c r="AH58" s="13">
        <f t="shared" si="47"/>
        <v>120610.94426999996</v>
      </c>
      <c r="AI58" s="14">
        <f t="shared" si="33"/>
        <v>1399441.4334800004</v>
      </c>
      <c r="AJ58" s="8"/>
      <c r="AK58" s="13">
        <f>SUM(AK40:AK57)</f>
        <v>667891.50300000038</v>
      </c>
      <c r="AL58" s="13">
        <f t="shared" ref="AL58:AN58" si="48">SUM(AL40:AL57)</f>
        <v>535516.38199999975</v>
      </c>
      <c r="AM58" s="13">
        <f t="shared" si="48"/>
        <v>67542.130999999994</v>
      </c>
      <c r="AN58" s="13">
        <f t="shared" si="48"/>
        <v>143227.93881455404</v>
      </c>
      <c r="AO58" s="14">
        <f t="shared" si="35"/>
        <v>1414177.9548145544</v>
      </c>
      <c r="AP58" s="8"/>
      <c r="AQ58" s="13">
        <f>SUM(AQ40:AQ57)</f>
        <v>609620.58400000038</v>
      </c>
      <c r="AR58" s="13">
        <f t="shared" ref="AR58:AT58" si="49">SUM(AR40:AR57)</f>
        <v>555984.66299999983</v>
      </c>
      <c r="AS58" s="13">
        <f t="shared" si="49"/>
        <v>68775.192999999999</v>
      </c>
      <c r="AT58" s="13">
        <f t="shared" si="49"/>
        <v>147142.48530439084</v>
      </c>
      <c r="AU58" s="14">
        <f t="shared" si="37"/>
        <v>1381522.925304391</v>
      </c>
      <c r="AV58" s="8"/>
      <c r="AW58" s="13">
        <f t="shared" si="24"/>
        <v>2013832.0620600013</v>
      </c>
      <c r="AX58" s="13">
        <f t="shared" si="24"/>
        <v>1546206.4025499993</v>
      </c>
      <c r="AY58" s="13">
        <f t="shared" si="24"/>
        <v>224122.48059999998</v>
      </c>
      <c r="AZ58" s="13">
        <f t="shared" si="24"/>
        <v>410981.36838894483</v>
      </c>
      <c r="BA58" s="14">
        <f t="shared" si="25"/>
        <v>4195142.3135989457</v>
      </c>
    </row>
    <row r="59" spans="2:55" ht="15.75" thickBot="1" x14ac:dyDescent="0.3">
      <c r="B59" s="45"/>
      <c r="C59" s="45"/>
      <c r="G59" s="8"/>
      <c r="H59" s="8"/>
      <c r="I59" s="8"/>
      <c r="J59" s="8"/>
      <c r="K59" s="15"/>
      <c r="L59" s="8"/>
      <c r="M59" s="8"/>
      <c r="N59" s="8"/>
      <c r="O59" s="8"/>
      <c r="P59" s="8"/>
      <c r="Q59" s="15"/>
      <c r="R59" s="8"/>
      <c r="S59" s="8"/>
      <c r="T59" s="8"/>
      <c r="U59" s="8"/>
      <c r="V59" s="8"/>
      <c r="W59" s="15"/>
      <c r="X59" s="8"/>
      <c r="Y59" s="8"/>
      <c r="Z59" s="8"/>
      <c r="AA59" s="8"/>
      <c r="AB59" s="8"/>
      <c r="AC59" s="15"/>
      <c r="AE59" s="8"/>
      <c r="AF59" s="8"/>
      <c r="AG59" s="8"/>
      <c r="AH59" s="8"/>
      <c r="AI59" s="15"/>
      <c r="AJ59" s="8"/>
      <c r="AK59" s="8"/>
      <c r="AL59" s="8"/>
      <c r="AM59" s="8"/>
      <c r="AN59" s="8"/>
      <c r="AO59" s="15"/>
      <c r="AP59" s="8"/>
      <c r="AQ59" s="8"/>
      <c r="AR59" s="8"/>
      <c r="AS59" s="8"/>
      <c r="AT59" s="8"/>
      <c r="AU59" s="15"/>
      <c r="AV59" s="8"/>
      <c r="AW59" s="8"/>
      <c r="AX59" s="8"/>
      <c r="AY59" s="8"/>
      <c r="AZ59" s="8"/>
      <c r="BA59" s="15"/>
    </row>
    <row r="60" spans="2:55" ht="15.75" thickBot="1" x14ac:dyDescent="0.3">
      <c r="B60" s="45" t="s">
        <v>33</v>
      </c>
      <c r="C60" s="45" t="s">
        <v>15</v>
      </c>
      <c r="D60" s="54" t="s">
        <v>54</v>
      </c>
      <c r="F60" t="s">
        <v>15</v>
      </c>
      <c r="G60" s="39">
        <f t="shared" ref="G60:J77" si="50">G40*G$15</f>
        <v>1610.7173657254011</v>
      </c>
      <c r="H60" s="39">
        <f t="shared" si="50"/>
        <v>7597.1754202645852</v>
      </c>
      <c r="I60" s="39">
        <f t="shared" si="50"/>
        <v>1352.1642444988968</v>
      </c>
      <c r="J60" s="39">
        <f t="shared" si="50"/>
        <v>2925.8397126954337</v>
      </c>
      <c r="K60" s="14">
        <f>SUM(G60:J60)</f>
        <v>13485.896743184318</v>
      </c>
      <c r="L60" s="8"/>
      <c r="M60" s="39">
        <f t="shared" ref="M60:P77" si="51">M40*M$15</f>
        <v>1650.9852998685358</v>
      </c>
      <c r="N60" s="39">
        <f t="shared" si="51"/>
        <v>7787.1048057711996</v>
      </c>
      <c r="O60" s="39">
        <f t="shared" si="51"/>
        <v>1385.968350611369</v>
      </c>
      <c r="P60" s="39">
        <f t="shared" si="51"/>
        <v>2998.9857055128182</v>
      </c>
      <c r="Q60" s="14">
        <f>SUM(M60:P60)</f>
        <v>13823.044161763923</v>
      </c>
      <c r="R60" s="8"/>
      <c r="S60" s="39">
        <f t="shared" ref="S60:V77" si="52">S40*S$15</f>
        <v>1692.2599323652496</v>
      </c>
      <c r="T60" s="39">
        <f t="shared" si="52"/>
        <v>7981.7824259154795</v>
      </c>
      <c r="U60" s="39">
        <f t="shared" si="52"/>
        <v>1420.6175593766534</v>
      </c>
      <c r="V60" s="39">
        <f t="shared" si="52"/>
        <v>3073.9603481506388</v>
      </c>
      <c r="W60" s="14">
        <f>SUM(S60:V60)</f>
        <v>14168.62026580802</v>
      </c>
      <c r="X60" s="8"/>
      <c r="Y60" s="39">
        <f t="shared" ref="Y60:AB78" si="53">SUM(G60,M60,S60)</f>
        <v>4953.9625979591865</v>
      </c>
      <c r="Z60" s="39">
        <f t="shared" si="53"/>
        <v>23366.062651951266</v>
      </c>
      <c r="AA60" s="39">
        <f t="shared" si="53"/>
        <v>4158.7501544869192</v>
      </c>
      <c r="AB60" s="39">
        <f t="shared" si="53"/>
        <v>8998.7857663588911</v>
      </c>
      <c r="AC60" s="14">
        <f t="shared" ref="AC60:AC78" si="54">SUM(Y60:AB60)</f>
        <v>41477.561170756264</v>
      </c>
      <c r="AE60" s="39">
        <f t="shared" ref="AE60:AH77" si="55">AE40*AE$15</f>
        <v>2070.3726275140716</v>
      </c>
      <c r="AF60" s="39">
        <f t="shared" si="55"/>
        <v>6983.9973404760885</v>
      </c>
      <c r="AG60" s="39">
        <f t="shared" si="55"/>
        <v>923.67693066687559</v>
      </c>
      <c r="AH60" s="39">
        <f t="shared" si="55"/>
        <v>2311.9432116372459</v>
      </c>
      <c r="AI60" s="14">
        <f>SUM(AE60:AH60)</f>
        <v>12289.990110294282</v>
      </c>
      <c r="AJ60" s="8"/>
      <c r="AK60" s="39">
        <f t="shared" ref="AK60:AN77" si="56">AK40*AK$15</f>
        <v>1877.9665536681314</v>
      </c>
      <c r="AL60" s="39">
        <f t="shared" si="56"/>
        <v>8225.2054557288047</v>
      </c>
      <c r="AM60" s="39">
        <f t="shared" si="56"/>
        <v>710.51758995188709</v>
      </c>
      <c r="AN60" s="39">
        <f t="shared" si="56"/>
        <v>2745.4793830137305</v>
      </c>
      <c r="AO60" s="14">
        <f>SUM(AK60:AN60)</f>
        <v>13559.168982362553</v>
      </c>
      <c r="AP60" s="8"/>
      <c r="AQ60" s="39">
        <f t="shared" ref="AQ60:AT77" si="57">AQ40*AQ$15</f>
        <v>1714.1213236540211</v>
      </c>
      <c r="AR60" s="39">
        <f t="shared" si="57"/>
        <v>8539.5857850883458</v>
      </c>
      <c r="AS60" s="39">
        <f t="shared" si="57"/>
        <v>723.4889343191719</v>
      </c>
      <c r="AT60" s="39">
        <f t="shared" si="57"/>
        <v>2820.5157674694956</v>
      </c>
      <c r="AU60" s="14">
        <f>SUM(AQ60:AT60)</f>
        <v>13797.711810531033</v>
      </c>
      <c r="AV60" s="8"/>
      <c r="AW60" s="39">
        <f t="shared" ref="AW60:AZ78" si="58">SUM(AE60,AK60,AQ60)</f>
        <v>5662.4605048362246</v>
      </c>
      <c r="AX60" s="39">
        <f t="shared" si="58"/>
        <v>23748.788581293236</v>
      </c>
      <c r="AY60" s="39">
        <f t="shared" si="58"/>
        <v>2357.6834549379346</v>
      </c>
      <c r="AZ60" s="39">
        <f t="shared" si="58"/>
        <v>7877.9383621204715</v>
      </c>
      <c r="BA60" s="14">
        <f t="shared" ref="BA60:BA78" si="59">SUM(AW60:AZ60)</f>
        <v>39646.870903187868</v>
      </c>
    </row>
    <row r="61" spans="2:55" ht="15.75" thickBot="1" x14ac:dyDescent="0.3">
      <c r="B61" s="45" t="s">
        <v>35</v>
      </c>
      <c r="C61" s="45" t="s">
        <v>16</v>
      </c>
      <c r="D61" s="54"/>
      <c r="F61" t="s">
        <v>16</v>
      </c>
      <c r="G61" s="39">
        <f t="shared" si="50"/>
        <v>173939.49179234551</v>
      </c>
      <c r="H61" s="39">
        <f t="shared" si="50"/>
        <v>326406.20574321691</v>
      </c>
      <c r="I61" s="39">
        <f t="shared" si="50"/>
        <v>104729.94552176425</v>
      </c>
      <c r="J61" s="39">
        <f t="shared" si="50"/>
        <v>0</v>
      </c>
      <c r="K61" s="14">
        <f t="shared" ref="K61:K98" si="60">SUM(G61:J61)</f>
        <v>605075.64305732667</v>
      </c>
      <c r="L61" s="8"/>
      <c r="M61" s="39">
        <f t="shared" si="51"/>
        <v>178287.97908715412</v>
      </c>
      <c r="N61" s="39">
        <f t="shared" si="51"/>
        <v>334566.36088679731</v>
      </c>
      <c r="O61" s="39">
        <f t="shared" si="51"/>
        <v>107348.19415980835</v>
      </c>
      <c r="P61" s="39">
        <f t="shared" si="51"/>
        <v>0</v>
      </c>
      <c r="Q61" s="14">
        <f t="shared" ref="Q61:Q78" si="61">SUM(M61:P61)</f>
        <v>620202.53413375979</v>
      </c>
      <c r="R61" s="8"/>
      <c r="S61" s="39">
        <f t="shared" si="52"/>
        <v>182745.17856433301</v>
      </c>
      <c r="T61" s="39">
        <f t="shared" si="52"/>
        <v>342930.51990896725</v>
      </c>
      <c r="U61" s="39">
        <f t="shared" si="52"/>
        <v>110031.89901380356</v>
      </c>
      <c r="V61" s="39">
        <f t="shared" si="52"/>
        <v>0</v>
      </c>
      <c r="W61" s="14">
        <f t="shared" ref="W61:W78" si="62">SUM(S61:V61)</f>
        <v>635707.59748710389</v>
      </c>
      <c r="X61" s="8"/>
      <c r="Y61" s="39">
        <f t="shared" si="53"/>
        <v>534972.64944383269</v>
      </c>
      <c r="Z61" s="39">
        <f t="shared" si="53"/>
        <v>1003903.0865389814</v>
      </c>
      <c r="AA61" s="39">
        <f t="shared" si="53"/>
        <v>322110.03869537619</v>
      </c>
      <c r="AB61" s="39">
        <f t="shared" si="53"/>
        <v>0</v>
      </c>
      <c r="AC61" s="14">
        <f t="shared" si="54"/>
        <v>1860985.7746781902</v>
      </c>
      <c r="AE61" s="39">
        <f t="shared" si="55"/>
        <v>223577.12800122297</v>
      </c>
      <c r="AF61" s="39">
        <f t="shared" si="55"/>
        <v>300061.52901838958</v>
      </c>
      <c r="AG61" s="39">
        <f t="shared" si="55"/>
        <v>71542.074139301229</v>
      </c>
      <c r="AH61" s="39">
        <f t="shared" si="55"/>
        <v>0</v>
      </c>
      <c r="AI61" s="14">
        <f t="shared" ref="AI61:AI78" si="63">SUM(AE61:AH61)</f>
        <v>595180.73115891381</v>
      </c>
      <c r="AJ61" s="8"/>
      <c r="AK61" s="39">
        <f t="shared" si="56"/>
        <v>202799.42024524359</v>
      </c>
      <c r="AL61" s="39">
        <f t="shared" si="56"/>
        <v>353388.9841613457</v>
      </c>
      <c r="AM61" s="39">
        <f t="shared" si="56"/>
        <v>55032.122606890218</v>
      </c>
      <c r="AN61" s="39">
        <f t="shared" si="56"/>
        <v>0</v>
      </c>
      <c r="AO61" s="14">
        <f t="shared" ref="AO61:AO78" si="64">SUM(AK61:AN61)</f>
        <v>611220.5270134795</v>
      </c>
      <c r="AP61" s="8"/>
      <c r="AQ61" s="39">
        <f t="shared" si="57"/>
        <v>185105.96474045399</v>
      </c>
      <c r="AR61" s="39">
        <f t="shared" si="57"/>
        <v>366896.06867499737</v>
      </c>
      <c r="AS61" s="39">
        <f t="shared" si="57"/>
        <v>56036.799512418969</v>
      </c>
      <c r="AT61" s="39">
        <f t="shared" si="57"/>
        <v>0</v>
      </c>
      <c r="AU61" s="14">
        <f t="shared" ref="AU61:AU78" si="65">SUM(AQ61:AT61)</f>
        <v>608038.83292787033</v>
      </c>
      <c r="AV61" s="8"/>
      <c r="AW61" s="39">
        <f t="shared" si="58"/>
        <v>611482.51298692054</v>
      </c>
      <c r="AX61" s="39">
        <f t="shared" si="58"/>
        <v>1020346.5818547327</v>
      </c>
      <c r="AY61" s="39">
        <f t="shared" si="58"/>
        <v>182610.99625861042</v>
      </c>
      <c r="AZ61" s="39">
        <f t="shared" si="58"/>
        <v>0</v>
      </c>
      <c r="BA61" s="14">
        <f t="shared" si="59"/>
        <v>1814440.0911002636</v>
      </c>
    </row>
    <row r="62" spans="2:55" ht="15.75" thickBot="1" x14ac:dyDescent="0.3">
      <c r="B62" s="45" t="s">
        <v>36</v>
      </c>
      <c r="C62" s="45" t="s">
        <v>17</v>
      </c>
      <c r="D62" s="54"/>
      <c r="F62" t="s">
        <v>17</v>
      </c>
      <c r="G62" s="39">
        <f t="shared" si="50"/>
        <v>0</v>
      </c>
      <c r="H62" s="39">
        <f t="shared" si="50"/>
        <v>0</v>
      </c>
      <c r="I62" s="39">
        <f t="shared" si="50"/>
        <v>0</v>
      </c>
      <c r="J62" s="39">
        <f t="shared" si="50"/>
        <v>32841.651973476459</v>
      </c>
      <c r="K62" s="14">
        <f t="shared" si="60"/>
        <v>32841.651973476459</v>
      </c>
      <c r="L62" s="8"/>
      <c r="M62" s="39">
        <f t="shared" si="51"/>
        <v>0</v>
      </c>
      <c r="N62" s="39">
        <f t="shared" si="51"/>
        <v>0</v>
      </c>
      <c r="O62" s="39">
        <f t="shared" si="51"/>
        <v>0</v>
      </c>
      <c r="P62" s="39">
        <f t="shared" si="51"/>
        <v>33662.693272813362</v>
      </c>
      <c r="Q62" s="14">
        <f t="shared" si="61"/>
        <v>33662.693272813362</v>
      </c>
      <c r="R62" s="8"/>
      <c r="S62" s="39">
        <f t="shared" si="52"/>
        <v>0</v>
      </c>
      <c r="T62" s="39">
        <f t="shared" si="52"/>
        <v>0</v>
      </c>
      <c r="U62" s="39">
        <f t="shared" si="52"/>
        <v>0</v>
      </c>
      <c r="V62" s="39">
        <f t="shared" si="52"/>
        <v>34504.260604633695</v>
      </c>
      <c r="W62" s="14">
        <f t="shared" si="62"/>
        <v>34504.260604633695</v>
      </c>
      <c r="X62" s="8"/>
      <c r="Y62" s="39">
        <f t="shared" si="53"/>
        <v>0</v>
      </c>
      <c r="Z62" s="39">
        <f t="shared" si="53"/>
        <v>0</v>
      </c>
      <c r="AA62" s="39">
        <f t="shared" si="53"/>
        <v>0</v>
      </c>
      <c r="AB62" s="39">
        <f t="shared" si="53"/>
        <v>101008.60585092352</v>
      </c>
      <c r="AC62" s="14">
        <f t="shared" si="54"/>
        <v>101008.60585092352</v>
      </c>
      <c r="AE62" s="39">
        <f t="shared" si="55"/>
        <v>0</v>
      </c>
      <c r="AF62" s="39">
        <f t="shared" si="55"/>
        <v>0</v>
      </c>
      <c r="AG62" s="39">
        <f t="shared" si="55"/>
        <v>0</v>
      </c>
      <c r="AH62" s="39">
        <f t="shared" si="55"/>
        <v>25950.852334656112</v>
      </c>
      <c r="AI62" s="14">
        <f t="shared" si="63"/>
        <v>25950.852334656112</v>
      </c>
      <c r="AJ62" s="8"/>
      <c r="AK62" s="39">
        <f t="shared" si="56"/>
        <v>0</v>
      </c>
      <c r="AL62" s="39">
        <f t="shared" si="56"/>
        <v>0</v>
      </c>
      <c r="AM62" s="39">
        <f t="shared" si="56"/>
        <v>0</v>
      </c>
      <c r="AN62" s="39">
        <f t="shared" si="56"/>
        <v>30817.162678479817</v>
      </c>
      <c r="AO62" s="14">
        <f t="shared" si="64"/>
        <v>30817.162678479817</v>
      </c>
      <c r="AP62" s="8"/>
      <c r="AQ62" s="39">
        <f t="shared" si="57"/>
        <v>0</v>
      </c>
      <c r="AR62" s="39">
        <f t="shared" si="57"/>
        <v>0</v>
      </c>
      <c r="AS62" s="39">
        <f t="shared" si="57"/>
        <v>0</v>
      </c>
      <c r="AT62" s="39">
        <f t="shared" si="57"/>
        <v>31659.42304323984</v>
      </c>
      <c r="AU62" s="14">
        <f t="shared" si="65"/>
        <v>31659.42304323984</v>
      </c>
      <c r="AV62" s="8"/>
      <c r="AW62" s="39">
        <f t="shared" si="58"/>
        <v>0</v>
      </c>
      <c r="AX62" s="39">
        <f t="shared" si="58"/>
        <v>0</v>
      </c>
      <c r="AY62" s="39">
        <f t="shared" si="58"/>
        <v>0</v>
      </c>
      <c r="AZ62" s="39">
        <f t="shared" si="58"/>
        <v>88427.438056375773</v>
      </c>
      <c r="BA62" s="14">
        <f t="shared" si="59"/>
        <v>88427.438056375773</v>
      </c>
    </row>
    <row r="63" spans="2:55" ht="15.75" thickBot="1" x14ac:dyDescent="0.3">
      <c r="B63" s="45" t="s">
        <v>37</v>
      </c>
      <c r="C63" s="45" t="s">
        <v>18</v>
      </c>
      <c r="D63" s="54"/>
      <c r="F63" t="s">
        <v>18</v>
      </c>
      <c r="G63" s="39">
        <f t="shared" si="50"/>
        <v>965.591304297183</v>
      </c>
      <c r="H63" s="39">
        <f t="shared" si="50"/>
        <v>0</v>
      </c>
      <c r="I63" s="39">
        <f t="shared" si="50"/>
        <v>0</v>
      </c>
      <c r="J63" s="39">
        <f t="shared" si="50"/>
        <v>777.51027866316747</v>
      </c>
      <c r="K63" s="14">
        <f t="shared" si="60"/>
        <v>1743.1015829603505</v>
      </c>
      <c r="L63" s="8"/>
      <c r="M63" s="39">
        <f t="shared" si="51"/>
        <v>989.73108690461231</v>
      </c>
      <c r="N63" s="39">
        <f t="shared" si="51"/>
        <v>0</v>
      </c>
      <c r="O63" s="39">
        <f t="shared" si="51"/>
        <v>0</v>
      </c>
      <c r="P63" s="39">
        <f t="shared" si="51"/>
        <v>796.9480356297463</v>
      </c>
      <c r="Q63" s="14">
        <f t="shared" si="61"/>
        <v>1786.6791225343586</v>
      </c>
      <c r="R63" s="8"/>
      <c r="S63" s="39">
        <f t="shared" si="52"/>
        <v>1014.4743640772277</v>
      </c>
      <c r="T63" s="39">
        <f t="shared" si="52"/>
        <v>0</v>
      </c>
      <c r="U63" s="39">
        <f t="shared" si="52"/>
        <v>0</v>
      </c>
      <c r="V63" s="39">
        <f t="shared" si="52"/>
        <v>816.87173652049</v>
      </c>
      <c r="W63" s="14">
        <f t="shared" si="62"/>
        <v>1831.3461005977179</v>
      </c>
      <c r="X63" s="8"/>
      <c r="Y63" s="39">
        <f t="shared" si="53"/>
        <v>2969.7967552790228</v>
      </c>
      <c r="Z63" s="39">
        <f t="shared" si="53"/>
        <v>0</v>
      </c>
      <c r="AA63" s="39">
        <f t="shared" si="53"/>
        <v>0</v>
      </c>
      <c r="AB63" s="39">
        <f t="shared" si="53"/>
        <v>2391.3300508134034</v>
      </c>
      <c r="AC63" s="14">
        <f t="shared" si="54"/>
        <v>5361.1268060924267</v>
      </c>
      <c r="AE63" s="39">
        <f t="shared" si="55"/>
        <v>1241.1450005582885</v>
      </c>
      <c r="AF63" s="39">
        <f t="shared" si="55"/>
        <v>0</v>
      </c>
      <c r="AG63" s="39">
        <f t="shared" si="55"/>
        <v>0</v>
      </c>
      <c r="AH63" s="39">
        <f t="shared" si="55"/>
        <v>614.37391902698914</v>
      </c>
      <c r="AI63" s="14">
        <f t="shared" si="63"/>
        <v>1855.5189195852777</v>
      </c>
      <c r="AJ63" s="8"/>
      <c r="AK63" s="39">
        <f t="shared" si="56"/>
        <v>1125.8015916195445</v>
      </c>
      <c r="AL63" s="39">
        <f t="shared" si="56"/>
        <v>0</v>
      </c>
      <c r="AM63" s="39">
        <f t="shared" si="56"/>
        <v>0</v>
      </c>
      <c r="AN63" s="39">
        <f t="shared" si="56"/>
        <v>729.58147053942628</v>
      </c>
      <c r="AO63" s="14">
        <f t="shared" si="64"/>
        <v>1855.3830621589709</v>
      </c>
      <c r="AP63" s="8"/>
      <c r="AQ63" s="39">
        <f t="shared" si="57"/>
        <v>1027.5798099968285</v>
      </c>
      <c r="AR63" s="39">
        <f t="shared" si="57"/>
        <v>0</v>
      </c>
      <c r="AS63" s="39">
        <f t="shared" si="57"/>
        <v>0</v>
      </c>
      <c r="AT63" s="39">
        <f t="shared" si="57"/>
        <v>749.52157865093022</v>
      </c>
      <c r="AU63" s="14">
        <f t="shared" si="65"/>
        <v>1777.1013886477588</v>
      </c>
      <c r="AV63" s="8"/>
      <c r="AW63" s="39">
        <f t="shared" si="58"/>
        <v>3394.5264021746616</v>
      </c>
      <c r="AX63" s="39">
        <f t="shared" si="58"/>
        <v>0</v>
      </c>
      <c r="AY63" s="39">
        <f t="shared" si="58"/>
        <v>0</v>
      </c>
      <c r="AZ63" s="39">
        <f t="shared" si="58"/>
        <v>2093.4769682173455</v>
      </c>
      <c r="BA63" s="14">
        <f t="shared" si="59"/>
        <v>5488.0033703920071</v>
      </c>
    </row>
    <row r="64" spans="2:55" ht="15.75" thickBot="1" x14ac:dyDescent="0.3">
      <c r="B64" s="45" t="s">
        <v>38</v>
      </c>
      <c r="C64" s="45" t="s">
        <v>19</v>
      </c>
      <c r="D64" s="54"/>
      <c r="F64" t="s">
        <v>19</v>
      </c>
      <c r="G64" s="39">
        <f t="shared" si="50"/>
        <v>0</v>
      </c>
      <c r="H64" s="39">
        <f t="shared" si="50"/>
        <v>25743.810358903087</v>
      </c>
      <c r="I64" s="39">
        <f t="shared" si="50"/>
        <v>0</v>
      </c>
      <c r="J64" s="39">
        <f t="shared" si="50"/>
        <v>0</v>
      </c>
      <c r="K64" s="14">
        <f t="shared" si="60"/>
        <v>25743.810358903087</v>
      </c>
      <c r="L64" s="8"/>
      <c r="M64" s="39">
        <f t="shared" si="51"/>
        <v>0</v>
      </c>
      <c r="N64" s="39">
        <f t="shared" si="51"/>
        <v>26387.405617875665</v>
      </c>
      <c r="O64" s="39">
        <f t="shared" si="51"/>
        <v>0</v>
      </c>
      <c r="P64" s="39">
        <f t="shared" si="51"/>
        <v>0</v>
      </c>
      <c r="Q64" s="14">
        <f t="shared" si="61"/>
        <v>26387.405617875665</v>
      </c>
      <c r="R64" s="8"/>
      <c r="S64" s="39">
        <f t="shared" si="52"/>
        <v>0</v>
      </c>
      <c r="T64" s="39">
        <f t="shared" si="52"/>
        <v>27047.090758322553</v>
      </c>
      <c r="U64" s="39">
        <f t="shared" si="52"/>
        <v>0</v>
      </c>
      <c r="V64" s="39">
        <f t="shared" si="52"/>
        <v>0</v>
      </c>
      <c r="W64" s="14">
        <f t="shared" si="62"/>
        <v>27047.090758322553</v>
      </c>
      <c r="X64" s="8"/>
      <c r="Y64" s="39">
        <f t="shared" si="53"/>
        <v>0</v>
      </c>
      <c r="Z64" s="39">
        <f t="shared" si="53"/>
        <v>79178.306735101301</v>
      </c>
      <c r="AA64" s="39">
        <f t="shared" si="53"/>
        <v>0</v>
      </c>
      <c r="AB64" s="39">
        <f t="shared" si="53"/>
        <v>0</v>
      </c>
      <c r="AC64" s="14">
        <f t="shared" si="54"/>
        <v>79178.306735101301</v>
      </c>
      <c r="AE64" s="39">
        <f t="shared" si="55"/>
        <v>0</v>
      </c>
      <c r="AF64" s="39">
        <f t="shared" si="55"/>
        <v>23665.993363891324</v>
      </c>
      <c r="AG64" s="39">
        <f t="shared" si="55"/>
        <v>0</v>
      </c>
      <c r="AH64" s="39">
        <f t="shared" si="55"/>
        <v>0</v>
      </c>
      <c r="AI64" s="14">
        <f t="shared" si="63"/>
        <v>23665.993363891324</v>
      </c>
      <c r="AJ64" s="8"/>
      <c r="AK64" s="39">
        <f t="shared" si="56"/>
        <v>0</v>
      </c>
      <c r="AL64" s="39">
        <f t="shared" si="56"/>
        <v>27871.954733397863</v>
      </c>
      <c r="AM64" s="39">
        <f t="shared" si="56"/>
        <v>0</v>
      </c>
      <c r="AN64" s="39">
        <f t="shared" si="56"/>
        <v>0</v>
      </c>
      <c r="AO64" s="14">
        <f t="shared" si="64"/>
        <v>27871.954733397863</v>
      </c>
      <c r="AP64" s="8"/>
      <c r="AQ64" s="39">
        <f t="shared" si="57"/>
        <v>0</v>
      </c>
      <c r="AR64" s="39">
        <f t="shared" si="57"/>
        <v>28937.264816670846</v>
      </c>
      <c r="AS64" s="39">
        <f t="shared" si="57"/>
        <v>0</v>
      </c>
      <c r="AT64" s="39">
        <f t="shared" si="57"/>
        <v>0</v>
      </c>
      <c r="AU64" s="14">
        <f t="shared" si="65"/>
        <v>28937.264816670846</v>
      </c>
      <c r="AV64" s="8"/>
      <c r="AW64" s="39">
        <f t="shared" si="58"/>
        <v>0</v>
      </c>
      <c r="AX64" s="39">
        <f t="shared" si="58"/>
        <v>80475.212913960044</v>
      </c>
      <c r="AY64" s="39">
        <f t="shared" si="58"/>
        <v>0</v>
      </c>
      <c r="AZ64" s="39">
        <f t="shared" si="58"/>
        <v>0</v>
      </c>
      <c r="BA64" s="14">
        <f t="shared" si="59"/>
        <v>80475.212913960044</v>
      </c>
    </row>
    <row r="65" spans="2:53" ht="15.75" thickBot="1" x14ac:dyDescent="0.3">
      <c r="B65" s="45" t="s">
        <v>39</v>
      </c>
      <c r="C65" s="45" t="s">
        <v>20</v>
      </c>
      <c r="D65" s="54"/>
      <c r="F65" t="s">
        <v>20</v>
      </c>
      <c r="G65" s="39">
        <f t="shared" si="50"/>
        <v>280.6386095999207</v>
      </c>
      <c r="H65" s="39">
        <f t="shared" si="50"/>
        <v>52.77828545763316</v>
      </c>
      <c r="I65" s="39">
        <f t="shared" si="50"/>
        <v>61.50855781634673</v>
      </c>
      <c r="J65" s="39">
        <f t="shared" si="50"/>
        <v>19.998315488492942</v>
      </c>
      <c r="K65" s="14">
        <f t="shared" si="60"/>
        <v>414.92376836239356</v>
      </c>
      <c r="L65" s="8"/>
      <c r="M65" s="39">
        <f t="shared" si="51"/>
        <v>287.65457483991867</v>
      </c>
      <c r="N65" s="39">
        <f t="shared" si="51"/>
        <v>54.097742594073985</v>
      </c>
      <c r="O65" s="39">
        <f t="shared" si="51"/>
        <v>63.046271761755378</v>
      </c>
      <c r="P65" s="39">
        <f t="shared" si="51"/>
        <v>20.49827337570526</v>
      </c>
      <c r="Q65" s="14">
        <f t="shared" si="61"/>
        <v>425.29686257145329</v>
      </c>
      <c r="R65" s="8"/>
      <c r="S65" s="39">
        <f t="shared" si="52"/>
        <v>294.84593921091664</v>
      </c>
      <c r="T65" s="39">
        <f t="shared" si="52"/>
        <v>55.450186158925831</v>
      </c>
      <c r="U65" s="39">
        <f t="shared" si="52"/>
        <v>64.62242855579926</v>
      </c>
      <c r="V65" s="39">
        <f t="shared" si="52"/>
        <v>21.01073021009789</v>
      </c>
      <c r="W65" s="14">
        <f t="shared" si="62"/>
        <v>435.92928413573964</v>
      </c>
      <c r="X65" s="8"/>
      <c r="Y65" s="39">
        <f t="shared" si="53"/>
        <v>863.13912365075601</v>
      </c>
      <c r="Z65" s="39">
        <f t="shared" si="53"/>
        <v>162.326214210633</v>
      </c>
      <c r="AA65" s="39">
        <f t="shared" si="53"/>
        <v>189.17725813390138</v>
      </c>
      <c r="AB65" s="39">
        <f t="shared" si="53"/>
        <v>61.507319074296092</v>
      </c>
      <c r="AC65" s="14">
        <f t="shared" si="54"/>
        <v>1276.1499150695863</v>
      </c>
      <c r="AE65" s="39">
        <f t="shared" si="55"/>
        <v>360.72529414719082</v>
      </c>
      <c r="AF65" s="39">
        <f t="shared" si="55"/>
        <v>48.51848020881431</v>
      </c>
      <c r="AG65" s="39">
        <f t="shared" si="55"/>
        <v>42.017111548903671</v>
      </c>
      <c r="AH65" s="39">
        <f t="shared" si="55"/>
        <v>15.802290719202531</v>
      </c>
      <c r="AI65" s="14">
        <f t="shared" si="63"/>
        <v>467.06317662411135</v>
      </c>
      <c r="AJ65" s="8"/>
      <c r="AK65" s="39">
        <f t="shared" si="56"/>
        <v>327.20198696015581</v>
      </c>
      <c r="AL65" s="39">
        <f t="shared" si="56"/>
        <v>57.141268626257123</v>
      </c>
      <c r="AM65" s="39">
        <f t="shared" si="56"/>
        <v>32.320712841569772</v>
      </c>
      <c r="AN65" s="39">
        <f t="shared" si="56"/>
        <v>18.765540241464656</v>
      </c>
      <c r="AO65" s="14">
        <f t="shared" si="64"/>
        <v>435.42950866944733</v>
      </c>
      <c r="AP65" s="8"/>
      <c r="AQ65" s="39">
        <f t="shared" si="57"/>
        <v>298.65489451601928</v>
      </c>
      <c r="AR65" s="39">
        <f t="shared" si="57"/>
        <v>59.325298064480194</v>
      </c>
      <c r="AS65" s="39">
        <f t="shared" si="57"/>
        <v>32.910765927366725</v>
      </c>
      <c r="AT65" s="39">
        <f t="shared" si="57"/>
        <v>19.278419085425593</v>
      </c>
      <c r="AU65" s="14">
        <f t="shared" si="65"/>
        <v>410.16937759329181</v>
      </c>
      <c r="AV65" s="8"/>
      <c r="AW65" s="39">
        <f t="shared" si="58"/>
        <v>986.58217562336586</v>
      </c>
      <c r="AX65" s="39">
        <f t="shared" si="58"/>
        <v>164.98504689955163</v>
      </c>
      <c r="AY65" s="39">
        <f t="shared" si="58"/>
        <v>107.24859031784017</v>
      </c>
      <c r="AZ65" s="39">
        <f t="shared" si="58"/>
        <v>53.846250046092777</v>
      </c>
      <c r="BA65" s="14">
        <f t="shared" si="59"/>
        <v>1312.6620628868504</v>
      </c>
    </row>
    <row r="66" spans="2:53" ht="15.75" thickBot="1" x14ac:dyDescent="0.3">
      <c r="B66" s="45" t="s">
        <v>40</v>
      </c>
      <c r="C66" s="45" t="s">
        <v>41</v>
      </c>
      <c r="D66" s="54"/>
      <c r="F66" t="s">
        <v>21</v>
      </c>
      <c r="G66" s="39">
        <f t="shared" si="50"/>
        <v>0</v>
      </c>
      <c r="H66" s="39">
        <f t="shared" si="50"/>
        <v>2817.6949300559454</v>
      </c>
      <c r="I66" s="39">
        <f t="shared" si="50"/>
        <v>0</v>
      </c>
      <c r="J66" s="39">
        <f t="shared" si="50"/>
        <v>0</v>
      </c>
      <c r="K66" s="14">
        <f t="shared" si="60"/>
        <v>2817.6949300559454</v>
      </c>
      <c r="L66" s="8"/>
      <c r="M66" s="39">
        <f t="shared" si="51"/>
        <v>0</v>
      </c>
      <c r="N66" s="39">
        <f t="shared" si="51"/>
        <v>2888.1373033073437</v>
      </c>
      <c r="O66" s="39">
        <f t="shared" si="51"/>
        <v>0</v>
      </c>
      <c r="P66" s="39">
        <f t="shared" si="51"/>
        <v>0</v>
      </c>
      <c r="Q66" s="14">
        <f t="shared" si="61"/>
        <v>2888.1373033073437</v>
      </c>
      <c r="R66" s="8"/>
      <c r="S66" s="39">
        <f t="shared" si="52"/>
        <v>0</v>
      </c>
      <c r="T66" s="39">
        <f t="shared" si="52"/>
        <v>2960.3407358900272</v>
      </c>
      <c r="U66" s="39">
        <f t="shared" si="52"/>
        <v>0</v>
      </c>
      <c r="V66" s="39">
        <f t="shared" si="52"/>
        <v>0</v>
      </c>
      <c r="W66" s="14">
        <f t="shared" si="62"/>
        <v>2960.3407358900272</v>
      </c>
      <c r="X66" s="8"/>
      <c r="Y66" s="39">
        <f t="shared" si="53"/>
        <v>0</v>
      </c>
      <c r="Z66" s="39">
        <f t="shared" si="53"/>
        <v>8666.1729692533172</v>
      </c>
      <c r="AA66" s="39">
        <f t="shared" si="53"/>
        <v>0</v>
      </c>
      <c r="AB66" s="39">
        <f t="shared" si="53"/>
        <v>0</v>
      </c>
      <c r="AC66" s="14">
        <f t="shared" si="54"/>
        <v>8666.1729692533172</v>
      </c>
      <c r="AE66" s="39">
        <f t="shared" si="55"/>
        <v>0</v>
      </c>
      <c r="AF66" s="39">
        <f t="shared" si="55"/>
        <v>2590.2750442345755</v>
      </c>
      <c r="AG66" s="39">
        <f t="shared" si="55"/>
        <v>0</v>
      </c>
      <c r="AH66" s="39">
        <f t="shared" si="55"/>
        <v>0</v>
      </c>
      <c r="AI66" s="14">
        <f t="shared" si="63"/>
        <v>2590.2750442345755</v>
      </c>
      <c r="AJ66" s="8"/>
      <c r="AK66" s="39">
        <f t="shared" si="56"/>
        <v>0</v>
      </c>
      <c r="AL66" s="39">
        <f t="shared" si="56"/>
        <v>3050.6232157619975</v>
      </c>
      <c r="AM66" s="39">
        <f t="shared" si="56"/>
        <v>0</v>
      </c>
      <c r="AN66" s="39">
        <f t="shared" si="56"/>
        <v>0</v>
      </c>
      <c r="AO66" s="14">
        <f t="shared" si="64"/>
        <v>3050.6232157619975</v>
      </c>
      <c r="AP66" s="8"/>
      <c r="AQ66" s="39">
        <f t="shared" si="57"/>
        <v>0</v>
      </c>
      <c r="AR66" s="39">
        <f t="shared" si="57"/>
        <v>3167.2228480125382</v>
      </c>
      <c r="AS66" s="39">
        <f t="shared" si="57"/>
        <v>0</v>
      </c>
      <c r="AT66" s="39">
        <f t="shared" si="57"/>
        <v>0</v>
      </c>
      <c r="AU66" s="14">
        <f t="shared" si="65"/>
        <v>3167.2228480125382</v>
      </c>
      <c r="AV66" s="8"/>
      <c r="AW66" s="39">
        <f t="shared" si="58"/>
        <v>0</v>
      </c>
      <c r="AX66" s="39">
        <f t="shared" si="58"/>
        <v>8808.1211080091107</v>
      </c>
      <c r="AY66" s="39">
        <f t="shared" si="58"/>
        <v>0</v>
      </c>
      <c r="AZ66" s="39">
        <f t="shared" si="58"/>
        <v>0</v>
      </c>
      <c r="BA66" s="14">
        <f t="shared" si="59"/>
        <v>8808.1211080091107</v>
      </c>
    </row>
    <row r="67" spans="2:53" ht="15.75" thickBot="1" x14ac:dyDescent="0.3">
      <c r="B67" s="45" t="s">
        <v>42</v>
      </c>
      <c r="C67" s="45" t="s">
        <v>43</v>
      </c>
      <c r="D67" s="54"/>
      <c r="F67" t="s">
        <v>22</v>
      </c>
      <c r="G67" s="39">
        <f t="shared" si="50"/>
        <v>0</v>
      </c>
      <c r="H67" s="39">
        <f t="shared" si="50"/>
        <v>0</v>
      </c>
      <c r="I67" s="39">
        <f t="shared" si="50"/>
        <v>0</v>
      </c>
      <c r="J67" s="39">
        <f t="shared" si="50"/>
        <v>0</v>
      </c>
      <c r="K67" s="14">
        <f t="shared" si="60"/>
        <v>0</v>
      </c>
      <c r="L67" s="8"/>
      <c r="M67" s="39">
        <f t="shared" si="51"/>
        <v>0</v>
      </c>
      <c r="N67" s="39">
        <f t="shared" si="51"/>
        <v>0</v>
      </c>
      <c r="O67" s="39">
        <f t="shared" si="51"/>
        <v>0</v>
      </c>
      <c r="P67" s="39">
        <f t="shared" si="51"/>
        <v>0</v>
      </c>
      <c r="Q67" s="14">
        <f t="shared" si="61"/>
        <v>0</v>
      </c>
      <c r="R67" s="8"/>
      <c r="S67" s="39">
        <f t="shared" si="52"/>
        <v>0</v>
      </c>
      <c r="T67" s="39">
        <f t="shared" si="52"/>
        <v>0</v>
      </c>
      <c r="U67" s="39">
        <f t="shared" si="52"/>
        <v>0</v>
      </c>
      <c r="V67" s="39">
        <f t="shared" si="52"/>
        <v>0</v>
      </c>
      <c r="W67" s="14">
        <f t="shared" si="62"/>
        <v>0</v>
      </c>
      <c r="X67" s="8"/>
      <c r="Y67" s="39">
        <f t="shared" si="53"/>
        <v>0</v>
      </c>
      <c r="Z67" s="39">
        <f t="shared" si="53"/>
        <v>0</v>
      </c>
      <c r="AA67" s="39">
        <f t="shared" si="53"/>
        <v>0</v>
      </c>
      <c r="AB67" s="39">
        <f t="shared" si="53"/>
        <v>0</v>
      </c>
      <c r="AC67" s="14">
        <f t="shared" si="54"/>
        <v>0</v>
      </c>
      <c r="AE67" s="39">
        <f t="shared" si="55"/>
        <v>0</v>
      </c>
      <c r="AF67" s="39">
        <f t="shared" si="55"/>
        <v>0</v>
      </c>
      <c r="AG67" s="39">
        <f t="shared" si="55"/>
        <v>0</v>
      </c>
      <c r="AH67" s="39">
        <f t="shared" si="55"/>
        <v>0</v>
      </c>
      <c r="AI67" s="14">
        <f t="shared" si="63"/>
        <v>0</v>
      </c>
      <c r="AJ67" s="8"/>
      <c r="AK67" s="39">
        <f t="shared" si="56"/>
        <v>0</v>
      </c>
      <c r="AL67" s="39">
        <f t="shared" si="56"/>
        <v>0</v>
      </c>
      <c r="AM67" s="39">
        <f t="shared" si="56"/>
        <v>0</v>
      </c>
      <c r="AN67" s="39">
        <f t="shared" si="56"/>
        <v>0</v>
      </c>
      <c r="AO67" s="14">
        <f t="shared" si="64"/>
        <v>0</v>
      </c>
      <c r="AP67" s="8"/>
      <c r="AQ67" s="39">
        <f t="shared" si="57"/>
        <v>0</v>
      </c>
      <c r="AR67" s="39">
        <f t="shared" si="57"/>
        <v>0</v>
      </c>
      <c r="AS67" s="39">
        <f t="shared" si="57"/>
        <v>0</v>
      </c>
      <c r="AT67" s="39">
        <f t="shared" si="57"/>
        <v>0</v>
      </c>
      <c r="AU67" s="14">
        <f t="shared" si="65"/>
        <v>0</v>
      </c>
      <c r="AV67" s="8"/>
      <c r="AW67" s="39">
        <f t="shared" si="58"/>
        <v>0</v>
      </c>
      <c r="AX67" s="39">
        <f t="shared" si="58"/>
        <v>0</v>
      </c>
      <c r="AY67" s="39">
        <f t="shared" si="58"/>
        <v>0</v>
      </c>
      <c r="AZ67" s="39">
        <f t="shared" si="58"/>
        <v>0</v>
      </c>
      <c r="BA67" s="14">
        <f t="shared" si="59"/>
        <v>0</v>
      </c>
    </row>
    <row r="68" spans="2:53" ht="15.75" thickBot="1" x14ac:dyDescent="0.3">
      <c r="B68" s="45" t="s">
        <v>44</v>
      </c>
      <c r="C68" s="45" t="s">
        <v>23</v>
      </c>
      <c r="D68" s="54"/>
      <c r="F68" t="s">
        <v>23</v>
      </c>
      <c r="G68" s="39">
        <f t="shared" si="50"/>
        <v>0</v>
      </c>
      <c r="H68" s="39">
        <f t="shared" si="50"/>
        <v>0</v>
      </c>
      <c r="I68" s="39">
        <f t="shared" si="50"/>
        <v>0</v>
      </c>
      <c r="J68" s="39">
        <f t="shared" si="50"/>
        <v>9715.9943951396599</v>
      </c>
      <c r="K68" s="14">
        <f t="shared" si="60"/>
        <v>9715.9943951396599</v>
      </c>
      <c r="L68" s="8"/>
      <c r="M68" s="39">
        <f t="shared" si="51"/>
        <v>0</v>
      </c>
      <c r="N68" s="39">
        <f t="shared" si="51"/>
        <v>0</v>
      </c>
      <c r="O68" s="39">
        <f t="shared" si="51"/>
        <v>0</v>
      </c>
      <c r="P68" s="39">
        <f t="shared" si="51"/>
        <v>9958.8942550181491</v>
      </c>
      <c r="Q68" s="14">
        <f t="shared" si="61"/>
        <v>9958.8942550181491</v>
      </c>
      <c r="R68" s="8"/>
      <c r="S68" s="39">
        <f t="shared" si="52"/>
        <v>0</v>
      </c>
      <c r="T68" s="39">
        <f t="shared" si="52"/>
        <v>0</v>
      </c>
      <c r="U68" s="39">
        <f t="shared" si="52"/>
        <v>0</v>
      </c>
      <c r="V68" s="39">
        <f t="shared" si="52"/>
        <v>10207.866611393603</v>
      </c>
      <c r="W68" s="14">
        <f t="shared" si="62"/>
        <v>10207.866611393603</v>
      </c>
      <c r="X68" s="8"/>
      <c r="Y68" s="39">
        <f t="shared" si="53"/>
        <v>0</v>
      </c>
      <c r="Z68" s="39">
        <f t="shared" si="53"/>
        <v>0</v>
      </c>
      <c r="AA68" s="39">
        <f t="shared" si="53"/>
        <v>0</v>
      </c>
      <c r="AB68" s="39">
        <f t="shared" si="53"/>
        <v>29882.755261551414</v>
      </c>
      <c r="AC68" s="14">
        <f t="shared" si="54"/>
        <v>29882.755261551414</v>
      </c>
      <c r="AE68" s="39">
        <f t="shared" si="55"/>
        <v>0</v>
      </c>
      <c r="AF68" s="39">
        <f t="shared" si="55"/>
        <v>0</v>
      </c>
      <c r="AG68" s="39">
        <f t="shared" si="55"/>
        <v>0</v>
      </c>
      <c r="AH68" s="39">
        <f t="shared" si="55"/>
        <v>7677.3950359210749</v>
      </c>
      <c r="AI68" s="14">
        <f t="shared" si="63"/>
        <v>7677.3950359210749</v>
      </c>
      <c r="AJ68" s="8"/>
      <c r="AK68" s="39">
        <f t="shared" si="56"/>
        <v>0</v>
      </c>
      <c r="AL68" s="39">
        <f t="shared" si="56"/>
        <v>0</v>
      </c>
      <c r="AM68" s="39">
        <f t="shared" si="56"/>
        <v>0</v>
      </c>
      <c r="AN68" s="39">
        <f t="shared" si="56"/>
        <v>9117.0620801911482</v>
      </c>
      <c r="AO68" s="14">
        <f t="shared" si="64"/>
        <v>9117.0620801911482</v>
      </c>
      <c r="AP68" s="8"/>
      <c r="AQ68" s="39">
        <f t="shared" si="57"/>
        <v>0</v>
      </c>
      <c r="AR68" s="39">
        <f t="shared" si="57"/>
        <v>0</v>
      </c>
      <c r="AS68" s="39">
        <f t="shared" si="57"/>
        <v>0</v>
      </c>
      <c r="AT68" s="39">
        <f t="shared" si="57"/>
        <v>9366.2394659653401</v>
      </c>
      <c r="AU68" s="14">
        <f t="shared" si="65"/>
        <v>9366.2394659653401</v>
      </c>
      <c r="AV68" s="8"/>
      <c r="AW68" s="39">
        <f t="shared" si="58"/>
        <v>0</v>
      </c>
      <c r="AX68" s="39">
        <f t="shared" si="58"/>
        <v>0</v>
      </c>
      <c r="AY68" s="39">
        <f t="shared" si="58"/>
        <v>0</v>
      </c>
      <c r="AZ68" s="39">
        <f t="shared" si="58"/>
        <v>26160.696582077562</v>
      </c>
      <c r="BA68" s="14">
        <f t="shared" si="59"/>
        <v>26160.696582077562</v>
      </c>
    </row>
    <row r="69" spans="2:53" ht="15.75" thickBot="1" x14ac:dyDescent="0.3">
      <c r="B69" s="45" t="s">
        <v>45</v>
      </c>
      <c r="C69" s="45" t="s">
        <v>24</v>
      </c>
      <c r="D69" s="54"/>
      <c r="F69" t="s">
        <v>24</v>
      </c>
      <c r="G69" s="39">
        <f t="shared" si="50"/>
        <v>0</v>
      </c>
      <c r="H69" s="39">
        <f t="shared" si="50"/>
        <v>0</v>
      </c>
      <c r="I69" s="39">
        <f t="shared" si="50"/>
        <v>631.49942057338194</v>
      </c>
      <c r="J69" s="39">
        <f t="shared" si="50"/>
        <v>0</v>
      </c>
      <c r="K69" s="14">
        <f t="shared" si="60"/>
        <v>631.49942057338194</v>
      </c>
      <c r="L69" s="8"/>
      <c r="M69" s="39">
        <f t="shared" si="51"/>
        <v>0</v>
      </c>
      <c r="N69" s="39">
        <f t="shared" si="51"/>
        <v>0</v>
      </c>
      <c r="O69" s="39">
        <f t="shared" si="51"/>
        <v>647.28690608771637</v>
      </c>
      <c r="P69" s="39">
        <f t="shared" si="51"/>
        <v>0</v>
      </c>
      <c r="Q69" s="14">
        <f t="shared" si="61"/>
        <v>647.28690608771637</v>
      </c>
      <c r="R69" s="8"/>
      <c r="S69" s="39">
        <f t="shared" si="52"/>
        <v>0</v>
      </c>
      <c r="T69" s="39">
        <f t="shared" si="52"/>
        <v>0</v>
      </c>
      <c r="U69" s="39">
        <f t="shared" si="52"/>
        <v>663.46907873990915</v>
      </c>
      <c r="V69" s="39">
        <f t="shared" si="52"/>
        <v>0</v>
      </c>
      <c r="W69" s="14">
        <f t="shared" si="62"/>
        <v>663.46907873990915</v>
      </c>
      <c r="X69" s="8"/>
      <c r="Y69" s="39">
        <f t="shared" si="53"/>
        <v>0</v>
      </c>
      <c r="Z69" s="39">
        <f t="shared" si="53"/>
        <v>0</v>
      </c>
      <c r="AA69" s="39">
        <f t="shared" si="53"/>
        <v>1942.2554054010075</v>
      </c>
      <c r="AB69" s="39">
        <f t="shared" si="53"/>
        <v>0</v>
      </c>
      <c r="AC69" s="14">
        <f t="shared" si="54"/>
        <v>1942.2554054010075</v>
      </c>
      <c r="AE69" s="39">
        <f t="shared" si="55"/>
        <v>0</v>
      </c>
      <c r="AF69" s="39">
        <f t="shared" si="55"/>
        <v>0</v>
      </c>
      <c r="AG69" s="39">
        <f t="shared" si="55"/>
        <v>431.38357554285091</v>
      </c>
      <c r="AH69" s="39">
        <f t="shared" si="55"/>
        <v>0</v>
      </c>
      <c r="AI69" s="14">
        <f t="shared" si="63"/>
        <v>431.38357554285091</v>
      </c>
      <c r="AJ69" s="8"/>
      <c r="AK69" s="39">
        <f t="shared" si="56"/>
        <v>0</v>
      </c>
      <c r="AL69" s="39">
        <f t="shared" si="56"/>
        <v>0</v>
      </c>
      <c r="AM69" s="39">
        <f t="shared" si="56"/>
        <v>331.83205974219101</v>
      </c>
      <c r="AN69" s="39">
        <f t="shared" si="56"/>
        <v>0</v>
      </c>
      <c r="AO69" s="14">
        <f t="shared" si="64"/>
        <v>331.83205974219101</v>
      </c>
      <c r="AP69" s="8"/>
      <c r="AQ69" s="39">
        <f t="shared" si="57"/>
        <v>0</v>
      </c>
      <c r="AR69" s="39">
        <f t="shared" si="57"/>
        <v>0</v>
      </c>
      <c r="AS69" s="39">
        <f t="shared" si="57"/>
        <v>337.89004898818951</v>
      </c>
      <c r="AT69" s="39">
        <f t="shared" si="57"/>
        <v>0</v>
      </c>
      <c r="AU69" s="14">
        <f t="shared" si="65"/>
        <v>337.89004898818951</v>
      </c>
      <c r="AV69" s="8"/>
      <c r="AW69" s="39">
        <f t="shared" si="58"/>
        <v>0</v>
      </c>
      <c r="AX69" s="39">
        <f t="shared" si="58"/>
        <v>0</v>
      </c>
      <c r="AY69" s="39">
        <f t="shared" si="58"/>
        <v>1101.1056842732314</v>
      </c>
      <c r="AZ69" s="39">
        <f t="shared" si="58"/>
        <v>0</v>
      </c>
      <c r="BA69" s="14">
        <f t="shared" si="59"/>
        <v>1101.1056842732314</v>
      </c>
    </row>
    <row r="70" spans="2:53" ht="15.75" thickBot="1" x14ac:dyDescent="0.3">
      <c r="B70" s="45" t="s">
        <v>46</v>
      </c>
      <c r="C70" s="45" t="s">
        <v>25</v>
      </c>
      <c r="D70" s="54"/>
      <c r="F70" t="s">
        <v>25</v>
      </c>
      <c r="G70" s="39">
        <f t="shared" si="50"/>
        <v>0</v>
      </c>
      <c r="H70" s="39">
        <f t="shared" si="50"/>
        <v>0</v>
      </c>
      <c r="I70" s="39">
        <f t="shared" si="50"/>
        <v>0</v>
      </c>
      <c r="J70" s="39">
        <f t="shared" si="50"/>
        <v>0</v>
      </c>
      <c r="K70" s="14">
        <f t="shared" si="60"/>
        <v>0</v>
      </c>
      <c r="L70" s="8"/>
      <c r="M70" s="39">
        <f t="shared" si="51"/>
        <v>0</v>
      </c>
      <c r="N70" s="39">
        <f t="shared" si="51"/>
        <v>0</v>
      </c>
      <c r="O70" s="39">
        <f t="shared" si="51"/>
        <v>0</v>
      </c>
      <c r="P70" s="39">
        <f t="shared" si="51"/>
        <v>0</v>
      </c>
      <c r="Q70" s="14">
        <f t="shared" si="61"/>
        <v>0</v>
      </c>
      <c r="R70" s="8"/>
      <c r="S70" s="39">
        <f t="shared" si="52"/>
        <v>0</v>
      </c>
      <c r="T70" s="39">
        <f t="shared" si="52"/>
        <v>0</v>
      </c>
      <c r="U70" s="39">
        <f t="shared" si="52"/>
        <v>0</v>
      </c>
      <c r="V70" s="39">
        <f t="shared" si="52"/>
        <v>0</v>
      </c>
      <c r="W70" s="14">
        <f t="shared" si="62"/>
        <v>0</v>
      </c>
      <c r="X70" s="8"/>
      <c r="Y70" s="39">
        <f t="shared" si="53"/>
        <v>0</v>
      </c>
      <c r="Z70" s="39">
        <f t="shared" si="53"/>
        <v>0</v>
      </c>
      <c r="AA70" s="39">
        <f t="shared" si="53"/>
        <v>0</v>
      </c>
      <c r="AB70" s="39">
        <f t="shared" si="53"/>
        <v>0</v>
      </c>
      <c r="AC70" s="14">
        <f t="shared" si="54"/>
        <v>0</v>
      </c>
      <c r="AE70" s="39">
        <f t="shared" si="55"/>
        <v>0</v>
      </c>
      <c r="AF70" s="39">
        <f t="shared" si="55"/>
        <v>0</v>
      </c>
      <c r="AG70" s="39">
        <f t="shared" si="55"/>
        <v>0</v>
      </c>
      <c r="AH70" s="39">
        <f t="shared" si="55"/>
        <v>0</v>
      </c>
      <c r="AI70" s="14">
        <f t="shared" si="63"/>
        <v>0</v>
      </c>
      <c r="AJ70" s="8"/>
      <c r="AK70" s="39">
        <f t="shared" si="56"/>
        <v>0</v>
      </c>
      <c r="AL70" s="39">
        <f t="shared" si="56"/>
        <v>0</v>
      </c>
      <c r="AM70" s="39">
        <f t="shared" si="56"/>
        <v>0</v>
      </c>
      <c r="AN70" s="39">
        <f t="shared" si="56"/>
        <v>0</v>
      </c>
      <c r="AO70" s="14">
        <f t="shared" si="64"/>
        <v>0</v>
      </c>
      <c r="AP70" s="8"/>
      <c r="AQ70" s="39">
        <f t="shared" si="57"/>
        <v>0</v>
      </c>
      <c r="AR70" s="39">
        <f t="shared" si="57"/>
        <v>0</v>
      </c>
      <c r="AS70" s="39">
        <f t="shared" si="57"/>
        <v>0</v>
      </c>
      <c r="AT70" s="39">
        <f t="shared" si="57"/>
        <v>0</v>
      </c>
      <c r="AU70" s="14">
        <f t="shared" si="65"/>
        <v>0</v>
      </c>
      <c r="AV70" s="8"/>
      <c r="AW70" s="39">
        <f t="shared" si="58"/>
        <v>0</v>
      </c>
      <c r="AX70" s="39">
        <f t="shared" si="58"/>
        <v>0</v>
      </c>
      <c r="AY70" s="39">
        <f t="shared" si="58"/>
        <v>0</v>
      </c>
      <c r="AZ70" s="39">
        <f t="shared" si="58"/>
        <v>0</v>
      </c>
      <c r="BA70" s="14">
        <f t="shared" si="59"/>
        <v>0</v>
      </c>
    </row>
    <row r="71" spans="2:53" ht="15.75" thickBot="1" x14ac:dyDescent="0.3">
      <c r="B71" s="45" t="s">
        <v>47</v>
      </c>
      <c r="C71" s="45" t="s">
        <v>26</v>
      </c>
      <c r="D71" s="54"/>
      <c r="F71" t="s">
        <v>26</v>
      </c>
      <c r="G71" s="39">
        <f t="shared" si="50"/>
        <v>0</v>
      </c>
      <c r="H71" s="39">
        <f t="shared" si="50"/>
        <v>0</v>
      </c>
      <c r="I71" s="39">
        <f t="shared" si="50"/>
        <v>0</v>
      </c>
      <c r="J71" s="39">
        <f t="shared" si="50"/>
        <v>0</v>
      </c>
      <c r="K71" s="14">
        <f t="shared" si="60"/>
        <v>0</v>
      </c>
      <c r="L71" s="8"/>
      <c r="M71" s="39">
        <f t="shared" si="51"/>
        <v>0</v>
      </c>
      <c r="N71" s="39">
        <f t="shared" si="51"/>
        <v>0</v>
      </c>
      <c r="O71" s="39">
        <f t="shared" si="51"/>
        <v>0</v>
      </c>
      <c r="P71" s="39">
        <f t="shared" si="51"/>
        <v>0</v>
      </c>
      <c r="Q71" s="14">
        <f t="shared" si="61"/>
        <v>0</v>
      </c>
      <c r="R71" s="8"/>
      <c r="S71" s="39">
        <f t="shared" si="52"/>
        <v>0</v>
      </c>
      <c r="T71" s="39">
        <f t="shared" si="52"/>
        <v>0</v>
      </c>
      <c r="U71" s="39">
        <f t="shared" si="52"/>
        <v>0</v>
      </c>
      <c r="V71" s="39">
        <f t="shared" si="52"/>
        <v>0</v>
      </c>
      <c r="W71" s="14">
        <f t="shared" si="62"/>
        <v>0</v>
      </c>
      <c r="X71" s="8"/>
      <c r="Y71" s="39">
        <f t="shared" si="53"/>
        <v>0</v>
      </c>
      <c r="Z71" s="39">
        <f t="shared" si="53"/>
        <v>0</v>
      </c>
      <c r="AA71" s="39">
        <f t="shared" si="53"/>
        <v>0</v>
      </c>
      <c r="AB71" s="39">
        <f t="shared" si="53"/>
        <v>0</v>
      </c>
      <c r="AC71" s="14">
        <f t="shared" si="54"/>
        <v>0</v>
      </c>
      <c r="AE71" s="39">
        <f t="shared" si="55"/>
        <v>0</v>
      </c>
      <c r="AF71" s="39">
        <f t="shared" si="55"/>
        <v>0</v>
      </c>
      <c r="AG71" s="39">
        <f t="shared" si="55"/>
        <v>0</v>
      </c>
      <c r="AH71" s="39">
        <f t="shared" si="55"/>
        <v>0</v>
      </c>
      <c r="AI71" s="14">
        <f t="shared" si="63"/>
        <v>0</v>
      </c>
      <c r="AJ71" s="8"/>
      <c r="AK71" s="39">
        <f t="shared" si="56"/>
        <v>0</v>
      </c>
      <c r="AL71" s="39">
        <f t="shared" si="56"/>
        <v>0</v>
      </c>
      <c r="AM71" s="39">
        <f t="shared" si="56"/>
        <v>0</v>
      </c>
      <c r="AN71" s="39">
        <f t="shared" si="56"/>
        <v>0</v>
      </c>
      <c r="AO71" s="14">
        <f t="shared" si="64"/>
        <v>0</v>
      </c>
      <c r="AP71" s="8"/>
      <c r="AQ71" s="39">
        <f t="shared" si="57"/>
        <v>0</v>
      </c>
      <c r="AR71" s="39">
        <f t="shared" si="57"/>
        <v>0</v>
      </c>
      <c r="AS71" s="39">
        <f t="shared" si="57"/>
        <v>0</v>
      </c>
      <c r="AT71" s="39">
        <f t="shared" si="57"/>
        <v>0</v>
      </c>
      <c r="AU71" s="14">
        <f t="shared" si="65"/>
        <v>0</v>
      </c>
      <c r="AV71" s="8"/>
      <c r="AW71" s="39">
        <f t="shared" si="58"/>
        <v>0</v>
      </c>
      <c r="AX71" s="39">
        <f t="shared" si="58"/>
        <v>0</v>
      </c>
      <c r="AY71" s="39">
        <f t="shared" si="58"/>
        <v>0</v>
      </c>
      <c r="AZ71" s="39">
        <f t="shared" si="58"/>
        <v>0</v>
      </c>
      <c r="BA71" s="14">
        <f t="shared" si="59"/>
        <v>0</v>
      </c>
    </row>
    <row r="72" spans="2:53" ht="15.75" thickBot="1" x14ac:dyDescent="0.3">
      <c r="B72" s="45" t="s">
        <v>48</v>
      </c>
      <c r="C72" s="45" t="s">
        <v>27</v>
      </c>
      <c r="D72" s="54"/>
      <c r="F72" t="s">
        <v>27</v>
      </c>
      <c r="G72" s="39">
        <f t="shared" si="50"/>
        <v>0</v>
      </c>
      <c r="H72" s="39">
        <f t="shared" si="50"/>
        <v>0</v>
      </c>
      <c r="I72" s="39">
        <f t="shared" si="50"/>
        <v>0</v>
      </c>
      <c r="J72" s="39">
        <f t="shared" si="50"/>
        <v>0</v>
      </c>
      <c r="K72" s="14">
        <f t="shared" si="60"/>
        <v>0</v>
      </c>
      <c r="L72" s="8"/>
      <c r="M72" s="39">
        <f t="shared" si="51"/>
        <v>0</v>
      </c>
      <c r="N72" s="39">
        <f t="shared" si="51"/>
        <v>0</v>
      </c>
      <c r="O72" s="39">
        <f t="shared" si="51"/>
        <v>0</v>
      </c>
      <c r="P72" s="39">
        <f t="shared" si="51"/>
        <v>0</v>
      </c>
      <c r="Q72" s="14">
        <f t="shared" si="61"/>
        <v>0</v>
      </c>
      <c r="R72" s="8"/>
      <c r="S72" s="39">
        <f t="shared" si="52"/>
        <v>0</v>
      </c>
      <c r="T72" s="39">
        <f t="shared" si="52"/>
        <v>0</v>
      </c>
      <c r="U72" s="39">
        <f t="shared" si="52"/>
        <v>0</v>
      </c>
      <c r="V72" s="39">
        <f t="shared" si="52"/>
        <v>0</v>
      </c>
      <c r="W72" s="14">
        <f t="shared" si="62"/>
        <v>0</v>
      </c>
      <c r="X72" s="8"/>
      <c r="Y72" s="39">
        <f t="shared" si="53"/>
        <v>0</v>
      </c>
      <c r="Z72" s="39">
        <f t="shared" si="53"/>
        <v>0</v>
      </c>
      <c r="AA72" s="39">
        <f t="shared" si="53"/>
        <v>0</v>
      </c>
      <c r="AB72" s="39">
        <f t="shared" si="53"/>
        <v>0</v>
      </c>
      <c r="AC72" s="14">
        <f t="shared" si="54"/>
        <v>0</v>
      </c>
      <c r="AE72" s="39">
        <f t="shared" si="55"/>
        <v>0</v>
      </c>
      <c r="AF72" s="39">
        <f t="shared" si="55"/>
        <v>0</v>
      </c>
      <c r="AG72" s="39">
        <f t="shared" si="55"/>
        <v>0</v>
      </c>
      <c r="AH72" s="39">
        <f t="shared" si="55"/>
        <v>0</v>
      </c>
      <c r="AI72" s="14">
        <f t="shared" si="63"/>
        <v>0</v>
      </c>
      <c r="AJ72" s="8"/>
      <c r="AK72" s="39">
        <f t="shared" si="56"/>
        <v>0</v>
      </c>
      <c r="AL72" s="39">
        <f t="shared" si="56"/>
        <v>0</v>
      </c>
      <c r="AM72" s="39">
        <f t="shared" si="56"/>
        <v>0</v>
      </c>
      <c r="AN72" s="39">
        <f t="shared" si="56"/>
        <v>0</v>
      </c>
      <c r="AO72" s="14">
        <f t="shared" si="64"/>
        <v>0</v>
      </c>
      <c r="AP72" s="8"/>
      <c r="AQ72" s="39">
        <f t="shared" si="57"/>
        <v>0</v>
      </c>
      <c r="AR72" s="39">
        <f t="shared" si="57"/>
        <v>0</v>
      </c>
      <c r="AS72" s="39">
        <f t="shared" si="57"/>
        <v>0</v>
      </c>
      <c r="AT72" s="39">
        <f t="shared" si="57"/>
        <v>0</v>
      </c>
      <c r="AU72" s="14">
        <f t="shared" si="65"/>
        <v>0</v>
      </c>
      <c r="AV72" s="8"/>
      <c r="AW72" s="39">
        <f t="shared" si="58"/>
        <v>0</v>
      </c>
      <c r="AX72" s="39">
        <f t="shared" si="58"/>
        <v>0</v>
      </c>
      <c r="AY72" s="39">
        <f t="shared" si="58"/>
        <v>0</v>
      </c>
      <c r="AZ72" s="39">
        <f t="shared" si="58"/>
        <v>0</v>
      </c>
      <c r="BA72" s="14">
        <f t="shared" si="59"/>
        <v>0</v>
      </c>
    </row>
    <row r="73" spans="2:53" ht="15.75" thickBot="1" x14ac:dyDescent="0.3">
      <c r="B73" s="45" t="s">
        <v>49</v>
      </c>
      <c r="C73" s="45" t="s">
        <v>28</v>
      </c>
      <c r="D73" s="54"/>
      <c r="F73" t="s">
        <v>28</v>
      </c>
      <c r="G73" s="39">
        <f t="shared" si="50"/>
        <v>2525.7474863992861</v>
      </c>
      <c r="H73" s="39">
        <f t="shared" si="50"/>
        <v>475.00456911869838</v>
      </c>
      <c r="I73" s="39">
        <f t="shared" si="50"/>
        <v>553.57702034712042</v>
      </c>
      <c r="J73" s="39">
        <f t="shared" si="50"/>
        <v>179.98483939643646</v>
      </c>
      <c r="K73" s="14">
        <f t="shared" si="60"/>
        <v>3734.3139152615413</v>
      </c>
      <c r="L73" s="8"/>
      <c r="M73" s="39">
        <f t="shared" si="51"/>
        <v>2588.8911735592678</v>
      </c>
      <c r="N73" s="39">
        <f t="shared" si="51"/>
        <v>486.87968334666584</v>
      </c>
      <c r="O73" s="39">
        <f t="shared" si="51"/>
        <v>567.41644585579832</v>
      </c>
      <c r="P73" s="39">
        <f t="shared" si="51"/>
        <v>184.4844603813473</v>
      </c>
      <c r="Q73" s="14">
        <f t="shared" si="61"/>
        <v>3827.6717631430793</v>
      </c>
      <c r="R73" s="8"/>
      <c r="S73" s="39">
        <f t="shared" si="52"/>
        <v>2653.6134528982498</v>
      </c>
      <c r="T73" s="39">
        <f t="shared" si="52"/>
        <v>499.05167543033247</v>
      </c>
      <c r="U73" s="39">
        <f t="shared" si="52"/>
        <v>581.60185700219336</v>
      </c>
      <c r="V73" s="39">
        <f t="shared" si="52"/>
        <v>189.09657189088099</v>
      </c>
      <c r="W73" s="14">
        <f t="shared" si="62"/>
        <v>3923.3635572216567</v>
      </c>
      <c r="X73" s="8"/>
      <c r="Y73" s="39">
        <f t="shared" si="53"/>
        <v>7768.2521128568042</v>
      </c>
      <c r="Z73" s="39">
        <f t="shared" si="53"/>
        <v>1460.9359278956968</v>
      </c>
      <c r="AA73" s="39">
        <f t="shared" si="53"/>
        <v>1702.595323205112</v>
      </c>
      <c r="AB73" s="39">
        <f t="shared" si="53"/>
        <v>553.56587166866473</v>
      </c>
      <c r="AC73" s="14">
        <f t="shared" si="54"/>
        <v>11485.349235626278</v>
      </c>
      <c r="AE73" s="39">
        <f t="shared" si="55"/>
        <v>3246.5276473247168</v>
      </c>
      <c r="AF73" s="39">
        <f t="shared" si="55"/>
        <v>436.66632187932873</v>
      </c>
      <c r="AG73" s="39">
        <f t="shared" si="55"/>
        <v>378.15400394013295</v>
      </c>
      <c r="AH73" s="39">
        <f t="shared" si="55"/>
        <v>142.22061647282277</v>
      </c>
      <c r="AI73" s="14">
        <f t="shared" si="63"/>
        <v>4203.5685896170016</v>
      </c>
      <c r="AJ73" s="8"/>
      <c r="AK73" s="39">
        <f t="shared" si="56"/>
        <v>2944.8178826414019</v>
      </c>
      <c r="AL73" s="39">
        <f t="shared" si="56"/>
        <v>514.27141763631403</v>
      </c>
      <c r="AM73" s="39">
        <f t="shared" si="56"/>
        <v>290.88641557412791</v>
      </c>
      <c r="AN73" s="39">
        <f t="shared" si="56"/>
        <v>168.88986217318185</v>
      </c>
      <c r="AO73" s="14">
        <f t="shared" si="64"/>
        <v>3918.8655780250256</v>
      </c>
      <c r="AP73" s="8"/>
      <c r="AQ73" s="39">
        <f t="shared" si="57"/>
        <v>2687.8940506441736</v>
      </c>
      <c r="AR73" s="39">
        <f t="shared" si="57"/>
        <v>533.92768258032174</v>
      </c>
      <c r="AS73" s="39">
        <f t="shared" si="57"/>
        <v>296.19689334630044</v>
      </c>
      <c r="AT73" s="39">
        <f t="shared" si="57"/>
        <v>173.50577176883033</v>
      </c>
      <c r="AU73" s="14">
        <f t="shared" si="65"/>
        <v>3691.5243983396263</v>
      </c>
      <c r="AV73" s="8"/>
      <c r="AW73" s="39">
        <f t="shared" si="58"/>
        <v>8879.2395806102923</v>
      </c>
      <c r="AX73" s="39">
        <f t="shared" si="58"/>
        <v>1484.8654220959645</v>
      </c>
      <c r="AY73" s="39">
        <f t="shared" si="58"/>
        <v>965.23731286056136</v>
      </c>
      <c r="AZ73" s="39">
        <f t="shared" si="58"/>
        <v>484.61625041483489</v>
      </c>
      <c r="BA73" s="14">
        <f t="shared" si="59"/>
        <v>11813.958565981653</v>
      </c>
    </row>
    <row r="74" spans="2:53" ht="15.75" thickBot="1" x14ac:dyDescent="0.3">
      <c r="B74" s="45" t="s">
        <v>50</v>
      </c>
      <c r="C74" s="45" t="s">
        <v>29</v>
      </c>
      <c r="D74" s="54"/>
      <c r="F74" t="s">
        <v>29</v>
      </c>
      <c r="G74" s="39">
        <f t="shared" si="50"/>
        <v>3.5171450106840756</v>
      </c>
      <c r="H74" s="39">
        <f t="shared" si="50"/>
        <v>0</v>
      </c>
      <c r="I74" s="39">
        <f t="shared" si="50"/>
        <v>0</v>
      </c>
      <c r="J74" s="39">
        <f t="shared" si="50"/>
        <v>0</v>
      </c>
      <c r="K74" s="14">
        <f t="shared" si="60"/>
        <v>3.5171450106840756</v>
      </c>
      <c r="L74" s="8"/>
      <c r="M74" s="39">
        <f t="shared" si="51"/>
        <v>3.605073635951177</v>
      </c>
      <c r="N74" s="39">
        <f t="shared" si="51"/>
        <v>0</v>
      </c>
      <c r="O74" s="39">
        <f t="shared" si="51"/>
        <v>0</v>
      </c>
      <c r="P74" s="39">
        <f t="shared" si="51"/>
        <v>0</v>
      </c>
      <c r="Q74" s="14">
        <f t="shared" si="61"/>
        <v>3.605073635951177</v>
      </c>
      <c r="R74" s="8"/>
      <c r="S74" s="39">
        <f t="shared" si="52"/>
        <v>3.6952004768499571</v>
      </c>
      <c r="T74" s="39">
        <f t="shared" si="52"/>
        <v>0</v>
      </c>
      <c r="U74" s="39">
        <f t="shared" si="52"/>
        <v>0</v>
      </c>
      <c r="V74" s="39">
        <f t="shared" si="52"/>
        <v>0</v>
      </c>
      <c r="W74" s="14">
        <f t="shared" si="62"/>
        <v>3.6952004768499571</v>
      </c>
      <c r="X74" s="8"/>
      <c r="Y74" s="39">
        <f t="shared" si="53"/>
        <v>10.817419123485209</v>
      </c>
      <c r="Z74" s="39">
        <f t="shared" si="53"/>
        <v>0</v>
      </c>
      <c r="AA74" s="39">
        <f t="shared" si="53"/>
        <v>0</v>
      </c>
      <c r="AB74" s="39">
        <f t="shared" si="53"/>
        <v>0</v>
      </c>
      <c r="AC74" s="14">
        <f t="shared" si="54"/>
        <v>10.817419123485209</v>
      </c>
      <c r="AE74" s="39">
        <f t="shared" si="55"/>
        <v>4.5208432665271303</v>
      </c>
      <c r="AF74" s="39">
        <f t="shared" si="55"/>
        <v>0</v>
      </c>
      <c r="AG74" s="39">
        <f t="shared" si="55"/>
        <v>0</v>
      </c>
      <c r="AH74" s="39">
        <f t="shared" si="55"/>
        <v>0</v>
      </c>
      <c r="AI74" s="14">
        <f t="shared" si="63"/>
        <v>4.5208432665271303</v>
      </c>
      <c r="AJ74" s="8"/>
      <c r="AK74" s="39">
        <f t="shared" si="56"/>
        <v>4.1007074456484665</v>
      </c>
      <c r="AL74" s="39">
        <f t="shared" si="56"/>
        <v>0</v>
      </c>
      <c r="AM74" s="39">
        <f t="shared" si="56"/>
        <v>0</v>
      </c>
      <c r="AN74" s="39">
        <f t="shared" si="56"/>
        <v>0</v>
      </c>
      <c r="AO74" s="14">
        <f t="shared" si="64"/>
        <v>4.1007074456484665</v>
      </c>
      <c r="AP74" s="8"/>
      <c r="AQ74" s="39">
        <f t="shared" si="57"/>
        <v>3.7429367743122293</v>
      </c>
      <c r="AR74" s="39">
        <f t="shared" si="57"/>
        <v>0</v>
      </c>
      <c r="AS74" s="39">
        <f t="shared" si="57"/>
        <v>0</v>
      </c>
      <c r="AT74" s="39">
        <f t="shared" si="57"/>
        <v>0</v>
      </c>
      <c r="AU74" s="14">
        <f t="shared" si="65"/>
        <v>3.7429367743122293</v>
      </c>
      <c r="AV74" s="8"/>
      <c r="AW74" s="39">
        <f t="shared" si="58"/>
        <v>12.364487486487826</v>
      </c>
      <c r="AX74" s="39">
        <f t="shared" si="58"/>
        <v>0</v>
      </c>
      <c r="AY74" s="39">
        <f t="shared" si="58"/>
        <v>0</v>
      </c>
      <c r="AZ74" s="39">
        <f t="shared" si="58"/>
        <v>0</v>
      </c>
      <c r="BA74" s="14">
        <f t="shared" si="59"/>
        <v>12.364487486487826</v>
      </c>
    </row>
    <row r="75" spans="2:53" ht="15.75" thickBot="1" x14ac:dyDescent="0.3">
      <c r="B75" s="45" t="s">
        <v>51</v>
      </c>
      <c r="C75" s="45" t="s">
        <v>30</v>
      </c>
      <c r="D75" s="54"/>
      <c r="F75" t="s">
        <v>30</v>
      </c>
      <c r="G75" s="39">
        <f t="shared" si="50"/>
        <v>0</v>
      </c>
      <c r="H75" s="39">
        <f t="shared" si="50"/>
        <v>126050.29984694521</v>
      </c>
      <c r="I75" s="39">
        <f t="shared" si="50"/>
        <v>0</v>
      </c>
      <c r="J75" s="39">
        <f t="shared" si="50"/>
        <v>0</v>
      </c>
      <c r="K75" s="14">
        <f t="shared" si="60"/>
        <v>126050.29984694521</v>
      </c>
      <c r="L75" s="8"/>
      <c r="M75" s="39">
        <f t="shared" si="51"/>
        <v>0</v>
      </c>
      <c r="N75" s="39">
        <f t="shared" si="51"/>
        <v>129201.55734311884</v>
      </c>
      <c r="O75" s="39">
        <f t="shared" si="51"/>
        <v>0</v>
      </c>
      <c r="P75" s="39">
        <f t="shared" si="51"/>
        <v>0</v>
      </c>
      <c r="Q75" s="14">
        <f t="shared" si="61"/>
        <v>129201.55734311884</v>
      </c>
      <c r="R75" s="8"/>
      <c r="S75" s="39">
        <f t="shared" si="52"/>
        <v>0</v>
      </c>
      <c r="T75" s="39">
        <f t="shared" si="52"/>
        <v>132431.5962766968</v>
      </c>
      <c r="U75" s="39">
        <f t="shared" si="52"/>
        <v>0</v>
      </c>
      <c r="V75" s="39">
        <f t="shared" si="52"/>
        <v>0</v>
      </c>
      <c r="W75" s="14">
        <f t="shared" si="62"/>
        <v>132431.5962766968</v>
      </c>
      <c r="X75" s="8"/>
      <c r="Y75" s="39">
        <f t="shared" si="53"/>
        <v>0</v>
      </c>
      <c r="Z75" s="39">
        <f t="shared" si="53"/>
        <v>387683.45346676081</v>
      </c>
      <c r="AA75" s="39">
        <f t="shared" si="53"/>
        <v>0</v>
      </c>
      <c r="AB75" s="39">
        <f t="shared" si="53"/>
        <v>0</v>
      </c>
      <c r="AC75" s="14">
        <f t="shared" si="54"/>
        <v>387683.45346676081</v>
      </c>
      <c r="AE75" s="39">
        <f t="shared" si="55"/>
        <v>0</v>
      </c>
      <c r="AF75" s="39">
        <f t="shared" si="55"/>
        <v>115876.61337252887</v>
      </c>
      <c r="AG75" s="39">
        <f t="shared" si="55"/>
        <v>0</v>
      </c>
      <c r="AH75" s="39">
        <f t="shared" si="55"/>
        <v>0</v>
      </c>
      <c r="AI75" s="14">
        <f t="shared" si="63"/>
        <v>115876.61337252887</v>
      </c>
      <c r="AJ75" s="8"/>
      <c r="AK75" s="39">
        <f t="shared" si="56"/>
        <v>0</v>
      </c>
      <c r="AL75" s="39">
        <f t="shared" si="56"/>
        <v>136470.40599218354</v>
      </c>
      <c r="AM75" s="39">
        <f t="shared" si="56"/>
        <v>0</v>
      </c>
      <c r="AN75" s="39">
        <f t="shared" si="56"/>
        <v>0</v>
      </c>
      <c r="AO75" s="14">
        <f t="shared" si="64"/>
        <v>136470.40599218354</v>
      </c>
      <c r="AP75" s="8"/>
      <c r="AQ75" s="39">
        <f t="shared" si="57"/>
        <v>0</v>
      </c>
      <c r="AR75" s="39">
        <f t="shared" si="57"/>
        <v>141686.52021748485</v>
      </c>
      <c r="AS75" s="39">
        <f t="shared" si="57"/>
        <v>0</v>
      </c>
      <c r="AT75" s="39">
        <f t="shared" si="57"/>
        <v>0</v>
      </c>
      <c r="AU75" s="14">
        <f t="shared" si="65"/>
        <v>141686.52021748485</v>
      </c>
      <c r="AV75" s="8"/>
      <c r="AW75" s="39">
        <f t="shared" si="58"/>
        <v>0</v>
      </c>
      <c r="AX75" s="39">
        <f t="shared" si="58"/>
        <v>394033.53958219726</v>
      </c>
      <c r="AY75" s="39">
        <f t="shared" si="58"/>
        <v>0</v>
      </c>
      <c r="AZ75" s="39">
        <f t="shared" si="58"/>
        <v>0</v>
      </c>
      <c r="BA75" s="14">
        <f t="shared" si="59"/>
        <v>394033.53958219726</v>
      </c>
    </row>
    <row r="76" spans="2:53" ht="15.75" thickBot="1" x14ac:dyDescent="0.3">
      <c r="B76" s="45" t="s">
        <v>52</v>
      </c>
      <c r="C76" s="45" t="s">
        <v>31</v>
      </c>
      <c r="D76" s="54"/>
      <c r="F76" t="s">
        <v>31</v>
      </c>
      <c r="G76" s="39">
        <f t="shared" si="50"/>
        <v>574.21885659230429</v>
      </c>
      <c r="H76" s="39">
        <f t="shared" si="50"/>
        <v>5484.4193504545246</v>
      </c>
      <c r="I76" s="39">
        <f t="shared" si="50"/>
        <v>0</v>
      </c>
      <c r="J76" s="39">
        <f t="shared" si="50"/>
        <v>0</v>
      </c>
      <c r="K76" s="14">
        <f t="shared" si="60"/>
        <v>6058.6382070468289</v>
      </c>
      <c r="L76" s="8"/>
      <c r="M76" s="39">
        <f t="shared" si="51"/>
        <v>588.57432800711172</v>
      </c>
      <c r="N76" s="39">
        <f t="shared" si="51"/>
        <v>5621.5298342158876</v>
      </c>
      <c r="O76" s="39">
        <f t="shared" si="51"/>
        <v>0</v>
      </c>
      <c r="P76" s="39">
        <f t="shared" si="51"/>
        <v>0</v>
      </c>
      <c r="Q76" s="14">
        <f t="shared" si="61"/>
        <v>6210.1041622229995</v>
      </c>
      <c r="R76" s="8"/>
      <c r="S76" s="39">
        <f t="shared" si="52"/>
        <v>603.28868620728963</v>
      </c>
      <c r="T76" s="39">
        <f t="shared" si="52"/>
        <v>5762.0680800712844</v>
      </c>
      <c r="U76" s="39">
        <f t="shared" si="52"/>
        <v>0</v>
      </c>
      <c r="V76" s="39">
        <f t="shared" si="52"/>
        <v>0</v>
      </c>
      <c r="W76" s="14">
        <f t="shared" si="62"/>
        <v>6365.3567662785736</v>
      </c>
      <c r="X76" s="8"/>
      <c r="Y76" s="39">
        <f t="shared" si="53"/>
        <v>1766.0818708067056</v>
      </c>
      <c r="Z76" s="39">
        <f t="shared" si="53"/>
        <v>16868.017264741695</v>
      </c>
      <c r="AA76" s="39">
        <f t="shared" si="53"/>
        <v>0</v>
      </c>
      <c r="AB76" s="39">
        <f t="shared" si="53"/>
        <v>0</v>
      </c>
      <c r="AC76" s="14">
        <f t="shared" si="54"/>
        <v>18634.0991355484</v>
      </c>
      <c r="AE76" s="39">
        <f t="shared" si="55"/>
        <v>738.08541969479973</v>
      </c>
      <c r="AF76" s="39">
        <f t="shared" si="55"/>
        <v>5041.7646083912623</v>
      </c>
      <c r="AG76" s="39">
        <f t="shared" si="55"/>
        <v>0</v>
      </c>
      <c r="AH76" s="39">
        <f t="shared" si="55"/>
        <v>0</v>
      </c>
      <c r="AI76" s="14">
        <f t="shared" si="63"/>
        <v>5779.8500280860617</v>
      </c>
      <c r="AJ76" s="8"/>
      <c r="AK76" s="39">
        <f t="shared" si="56"/>
        <v>669.49287945390324</v>
      </c>
      <c r="AL76" s="39">
        <f t="shared" si="56"/>
        <v>5937.795755319301</v>
      </c>
      <c r="AM76" s="39">
        <f t="shared" si="56"/>
        <v>0</v>
      </c>
      <c r="AN76" s="39">
        <f t="shared" si="56"/>
        <v>0</v>
      </c>
      <c r="AO76" s="14">
        <f t="shared" si="64"/>
        <v>6607.2886347732037</v>
      </c>
      <c r="AP76" s="8"/>
      <c r="AQ76" s="39">
        <f t="shared" si="57"/>
        <v>611.08224662730902</v>
      </c>
      <c r="AR76" s="39">
        <f t="shared" si="57"/>
        <v>6164.7476771010006</v>
      </c>
      <c r="AS76" s="39">
        <f t="shared" si="57"/>
        <v>0</v>
      </c>
      <c r="AT76" s="39">
        <f t="shared" si="57"/>
        <v>0</v>
      </c>
      <c r="AU76" s="14">
        <f t="shared" si="65"/>
        <v>6775.82992372831</v>
      </c>
      <c r="AV76" s="8"/>
      <c r="AW76" s="39">
        <f t="shared" si="58"/>
        <v>2018.660545776012</v>
      </c>
      <c r="AX76" s="39">
        <f t="shared" si="58"/>
        <v>17144.308040811564</v>
      </c>
      <c r="AY76" s="39">
        <f t="shared" si="58"/>
        <v>0</v>
      </c>
      <c r="AZ76" s="39">
        <f t="shared" si="58"/>
        <v>0</v>
      </c>
      <c r="BA76" s="14">
        <f t="shared" si="59"/>
        <v>19162.968586587576</v>
      </c>
    </row>
    <row r="77" spans="2:53" ht="15.75" thickBot="1" x14ac:dyDescent="0.3">
      <c r="B77" s="45" t="s">
        <v>53</v>
      </c>
      <c r="C77" s="45" t="s">
        <v>32</v>
      </c>
      <c r="D77" s="54"/>
      <c r="F77" t="s">
        <v>32</v>
      </c>
      <c r="G77" s="39">
        <f t="shared" si="50"/>
        <v>0</v>
      </c>
      <c r="H77" s="39">
        <f t="shared" si="50"/>
        <v>0</v>
      </c>
      <c r="I77" s="39">
        <f t="shared" si="50"/>
        <v>0</v>
      </c>
      <c r="J77" s="39">
        <f t="shared" si="50"/>
        <v>0</v>
      </c>
      <c r="K77" s="14">
        <f t="shared" si="60"/>
        <v>0</v>
      </c>
      <c r="L77" s="8"/>
      <c r="M77" s="39">
        <f t="shared" si="51"/>
        <v>0</v>
      </c>
      <c r="N77" s="39">
        <f t="shared" si="51"/>
        <v>0</v>
      </c>
      <c r="O77" s="39">
        <f t="shared" si="51"/>
        <v>0</v>
      </c>
      <c r="P77" s="39">
        <f t="shared" si="51"/>
        <v>0</v>
      </c>
      <c r="Q77" s="14">
        <f t="shared" si="61"/>
        <v>0</v>
      </c>
      <c r="R77" s="8"/>
      <c r="S77" s="39">
        <f t="shared" si="52"/>
        <v>0</v>
      </c>
      <c r="T77" s="39">
        <f t="shared" si="52"/>
        <v>0</v>
      </c>
      <c r="U77" s="39">
        <f t="shared" si="52"/>
        <v>0</v>
      </c>
      <c r="V77" s="39">
        <f t="shared" si="52"/>
        <v>0</v>
      </c>
      <c r="W77" s="14">
        <f t="shared" si="62"/>
        <v>0</v>
      </c>
      <c r="X77" s="8"/>
      <c r="Y77" s="39">
        <f t="shared" si="53"/>
        <v>0</v>
      </c>
      <c r="Z77" s="39">
        <f t="shared" si="53"/>
        <v>0</v>
      </c>
      <c r="AA77" s="39">
        <f t="shared" si="53"/>
        <v>0</v>
      </c>
      <c r="AB77" s="39">
        <f t="shared" si="53"/>
        <v>0</v>
      </c>
      <c r="AC77" s="14">
        <f t="shared" si="54"/>
        <v>0</v>
      </c>
      <c r="AE77" s="39">
        <f t="shared" si="55"/>
        <v>0</v>
      </c>
      <c r="AF77" s="39">
        <f t="shared" si="55"/>
        <v>0</v>
      </c>
      <c r="AG77" s="39">
        <f t="shared" si="55"/>
        <v>0</v>
      </c>
      <c r="AH77" s="39">
        <f t="shared" si="55"/>
        <v>0</v>
      </c>
      <c r="AI77" s="14">
        <f t="shared" si="63"/>
        <v>0</v>
      </c>
      <c r="AJ77" s="8"/>
      <c r="AK77" s="39">
        <f t="shared" si="56"/>
        <v>0</v>
      </c>
      <c r="AL77" s="39">
        <f t="shared" si="56"/>
        <v>0</v>
      </c>
      <c r="AM77" s="39">
        <f t="shared" si="56"/>
        <v>0</v>
      </c>
      <c r="AN77" s="39">
        <f t="shared" si="56"/>
        <v>0</v>
      </c>
      <c r="AO77" s="14">
        <f t="shared" si="64"/>
        <v>0</v>
      </c>
      <c r="AP77" s="8"/>
      <c r="AQ77" s="39">
        <f t="shared" si="57"/>
        <v>0</v>
      </c>
      <c r="AR77" s="39">
        <f t="shared" si="57"/>
        <v>0</v>
      </c>
      <c r="AS77" s="39">
        <f t="shared" si="57"/>
        <v>0</v>
      </c>
      <c r="AT77" s="39">
        <f t="shared" si="57"/>
        <v>0</v>
      </c>
      <c r="AU77" s="14">
        <f t="shared" si="65"/>
        <v>0</v>
      </c>
      <c r="AV77" s="8"/>
      <c r="AW77" s="39">
        <f t="shared" si="58"/>
        <v>0</v>
      </c>
      <c r="AX77" s="39">
        <f t="shared" si="58"/>
        <v>0</v>
      </c>
      <c r="AY77" s="39">
        <f t="shared" si="58"/>
        <v>0</v>
      </c>
      <c r="AZ77" s="39">
        <f t="shared" si="58"/>
        <v>0</v>
      </c>
      <c r="BA77" s="14">
        <f t="shared" si="59"/>
        <v>0</v>
      </c>
    </row>
    <row r="78" spans="2:53" ht="15.75" thickBot="1" x14ac:dyDescent="0.3">
      <c r="B78" s="45"/>
      <c r="C78" s="45"/>
      <c r="D78" s="54"/>
      <c r="F78" s="4" t="s">
        <v>2</v>
      </c>
      <c r="G78" s="13">
        <f>SUM(G60:G77)</f>
        <v>179899.92255997029</v>
      </c>
      <c r="H78" s="13">
        <f t="shared" ref="H78:J78" si="66">SUM(H60:H77)</f>
        <v>494627.38850441662</v>
      </c>
      <c r="I78" s="13">
        <f t="shared" si="66"/>
        <v>107328.69476499999</v>
      </c>
      <c r="J78" s="13">
        <f t="shared" si="66"/>
        <v>46460.979514859646</v>
      </c>
      <c r="K78" s="14">
        <f t="shared" si="60"/>
        <v>828316.98534424661</v>
      </c>
      <c r="L78" s="8"/>
      <c r="M78" s="13">
        <f>SUM(M60:M77)</f>
        <v>184397.42062396955</v>
      </c>
      <c r="N78" s="13">
        <f t="shared" ref="N78:P78" si="67">SUM(N60:N77)</f>
        <v>506993.07321702701</v>
      </c>
      <c r="O78" s="13">
        <f t="shared" si="67"/>
        <v>110011.91213412497</v>
      </c>
      <c r="P78" s="13">
        <f t="shared" si="67"/>
        <v>47622.504002731126</v>
      </c>
      <c r="Q78" s="14">
        <f t="shared" si="61"/>
        <v>849024.90997785272</v>
      </c>
      <c r="R78" s="8"/>
      <c r="S78" s="13">
        <f>SUM(S60:S77)</f>
        <v>189007.35613956879</v>
      </c>
      <c r="T78" s="13">
        <f t="shared" ref="T78:V78" si="68">SUM(T60:T77)</f>
        <v>519667.90004745271</v>
      </c>
      <c r="U78" s="13">
        <f t="shared" si="68"/>
        <v>112762.20993747812</v>
      </c>
      <c r="V78" s="13">
        <f t="shared" si="68"/>
        <v>48813.066602799401</v>
      </c>
      <c r="W78" s="14">
        <f t="shared" si="62"/>
        <v>870250.53272729903</v>
      </c>
      <c r="X78" s="8"/>
      <c r="Y78" s="13">
        <f t="shared" si="53"/>
        <v>553304.69932350866</v>
      </c>
      <c r="Z78" s="13">
        <f t="shared" si="53"/>
        <v>1521288.3617688962</v>
      </c>
      <c r="AA78" s="13">
        <f t="shared" si="53"/>
        <v>330102.8168366031</v>
      </c>
      <c r="AB78" s="13">
        <f t="shared" si="53"/>
        <v>142896.55012039017</v>
      </c>
      <c r="AC78" s="14">
        <f t="shared" si="54"/>
        <v>2547592.4280493981</v>
      </c>
      <c r="AE78" s="13">
        <f>SUM(AE60:AE77)</f>
        <v>231238.50483372857</v>
      </c>
      <c r="AF78" s="13">
        <f t="shared" ref="AF78:AH78" si="69">SUM(AF60:AF77)</f>
        <v>454705.35754999984</v>
      </c>
      <c r="AG78" s="13">
        <f t="shared" si="69"/>
        <v>73317.305760999981</v>
      </c>
      <c r="AH78" s="13">
        <f t="shared" si="69"/>
        <v>36712.587408433443</v>
      </c>
      <c r="AI78" s="14">
        <f t="shared" si="63"/>
        <v>795973.75555316184</v>
      </c>
      <c r="AJ78" s="8"/>
      <c r="AK78" s="13">
        <f>SUM(AK60:AK77)</f>
        <v>209748.80184703239</v>
      </c>
      <c r="AL78" s="13">
        <f t="shared" ref="AL78:AN78" si="70">SUM(AL60:AL77)</f>
        <v>535516.38199999975</v>
      </c>
      <c r="AM78" s="13">
        <f t="shared" si="70"/>
        <v>56397.679384999989</v>
      </c>
      <c r="AN78" s="13">
        <f t="shared" si="70"/>
        <v>43596.941014638775</v>
      </c>
      <c r="AO78" s="14">
        <f t="shared" si="64"/>
        <v>845259.80424667092</v>
      </c>
      <c r="AP78" s="8"/>
      <c r="AQ78" s="13">
        <f>SUM(AQ60:AQ77)</f>
        <v>191449.04000266665</v>
      </c>
      <c r="AR78" s="13">
        <f t="shared" ref="AR78:AT78" si="71">SUM(AR60:AR77)</f>
        <v>555984.66299999983</v>
      </c>
      <c r="AS78" s="13">
        <f t="shared" si="71"/>
        <v>57427.286155000002</v>
      </c>
      <c r="AT78" s="13">
        <f t="shared" si="71"/>
        <v>44788.484046179859</v>
      </c>
      <c r="AU78" s="14">
        <f t="shared" si="65"/>
        <v>849649.47320384625</v>
      </c>
      <c r="AV78" s="8"/>
      <c r="AW78" s="13">
        <f t="shared" si="58"/>
        <v>632436.34668342758</v>
      </c>
      <c r="AX78" s="13">
        <f t="shared" si="58"/>
        <v>1546206.4025499993</v>
      </c>
      <c r="AY78" s="13">
        <f t="shared" si="58"/>
        <v>187142.27130099997</v>
      </c>
      <c r="AZ78" s="13">
        <f t="shared" si="58"/>
        <v>125098.01246925208</v>
      </c>
      <c r="BA78" s="14">
        <f t="shared" si="59"/>
        <v>2490883.033003679</v>
      </c>
    </row>
    <row r="79" spans="2:53" ht="15.75" thickBot="1" x14ac:dyDescent="0.3">
      <c r="B79" s="45"/>
      <c r="C79" s="45"/>
      <c r="G79" s="8"/>
      <c r="H79" s="8"/>
      <c r="I79" s="8"/>
      <c r="J79" s="8"/>
      <c r="K79" s="14"/>
      <c r="L79" s="8"/>
      <c r="M79" s="8"/>
      <c r="N79" s="8"/>
      <c r="O79" s="8"/>
      <c r="P79" s="8"/>
      <c r="Q79" s="15"/>
      <c r="R79" s="8"/>
      <c r="S79" s="8"/>
      <c r="T79" s="8"/>
      <c r="U79" s="8"/>
      <c r="V79" s="8"/>
      <c r="W79" s="15"/>
      <c r="X79" s="8"/>
      <c r="Y79" s="8"/>
      <c r="Z79" s="8"/>
      <c r="AA79" s="8"/>
      <c r="AB79" s="8"/>
      <c r="AC79" s="15"/>
      <c r="AE79" s="8"/>
      <c r="AF79" s="8"/>
      <c r="AG79" s="8"/>
      <c r="AH79" s="8"/>
      <c r="AI79" s="14"/>
      <c r="AJ79" s="8"/>
      <c r="AK79" s="8"/>
      <c r="AL79" s="8"/>
      <c r="AM79" s="8"/>
      <c r="AN79" s="8"/>
      <c r="AO79" s="15"/>
      <c r="AP79" s="8"/>
      <c r="AQ79" s="8"/>
      <c r="AR79" s="8"/>
      <c r="AS79" s="8"/>
      <c r="AT79" s="8"/>
      <c r="AU79" s="15"/>
      <c r="AV79" s="8"/>
      <c r="AW79" s="8"/>
      <c r="AX79" s="8"/>
      <c r="AY79" s="8"/>
      <c r="AZ79" s="8"/>
      <c r="BA79" s="15"/>
    </row>
    <row r="80" spans="2:53" ht="15" customHeight="1" thickBot="1" x14ac:dyDescent="0.3">
      <c r="B80" s="45" t="s">
        <v>33</v>
      </c>
      <c r="C80" s="45" t="s">
        <v>15</v>
      </c>
      <c r="D80" s="54" t="s">
        <v>55</v>
      </c>
      <c r="F80" t="s">
        <v>15</v>
      </c>
      <c r="G80" s="39">
        <f t="shared" ref="G80:J97" si="72">G40*G$16</f>
        <v>3460.4906861482586</v>
      </c>
      <c r="H80" s="39">
        <f t="shared" si="72"/>
        <v>0</v>
      </c>
      <c r="I80" s="39">
        <f t="shared" si="72"/>
        <v>267.1941321464887</v>
      </c>
      <c r="J80" s="39">
        <f t="shared" si="72"/>
        <v>6384.5819299798786</v>
      </c>
      <c r="K80" s="14">
        <f>SUM(G80:J80)</f>
        <v>10112.266748274626</v>
      </c>
      <c r="L80" s="8"/>
      <c r="M80" s="39">
        <f t="shared" ref="M80:P97" si="73">M40*M$16</f>
        <v>3547.0029533019647</v>
      </c>
      <c r="N80" s="39">
        <f t="shared" si="73"/>
        <v>0</v>
      </c>
      <c r="O80" s="39">
        <f t="shared" si="73"/>
        <v>273.87398545015083</v>
      </c>
      <c r="P80" s="39">
        <f t="shared" si="73"/>
        <v>6544.1964782293726</v>
      </c>
      <c r="Q80" s="14">
        <f>SUM(M80:P80)</f>
        <v>10365.073416981488</v>
      </c>
      <c r="R80" s="8"/>
      <c r="S80" s="39">
        <f t="shared" ref="S80:V97" si="74">S40*S$16</f>
        <v>3635.6780271345147</v>
      </c>
      <c r="T80" s="39">
        <f t="shared" si="74"/>
        <v>0</v>
      </c>
      <c r="U80" s="39">
        <f t="shared" si="74"/>
        <v>280.72083508640463</v>
      </c>
      <c r="V80" s="39">
        <f t="shared" si="74"/>
        <v>6707.8013901851073</v>
      </c>
      <c r="W80" s="14">
        <f>SUM(S80:V80)</f>
        <v>10624.200252406026</v>
      </c>
      <c r="X80" s="8"/>
      <c r="Y80" s="39">
        <f t="shared" ref="Y80:AB98" si="75">SUM(G80,M80,S80)</f>
        <v>10643.171666584738</v>
      </c>
      <c r="Z80" s="39">
        <f t="shared" si="75"/>
        <v>0</v>
      </c>
      <c r="AA80" s="39">
        <f t="shared" si="75"/>
        <v>821.78895268304404</v>
      </c>
      <c r="AB80" s="39">
        <f t="shared" si="75"/>
        <v>19636.579798394359</v>
      </c>
      <c r="AC80" s="14">
        <f t="shared" ref="AC80:AC98" si="76">SUM(Y80:AB80)</f>
        <v>31101.540417662141</v>
      </c>
      <c r="AE80" s="39">
        <f t="shared" ref="AE80:AH97" si="77">AE40*AE$16</f>
        <v>4522.2003635292031</v>
      </c>
      <c r="AF80" s="39">
        <f t="shared" si="77"/>
        <v>0</v>
      </c>
      <c r="AG80" s="39">
        <f t="shared" si="77"/>
        <v>182.52298629944252</v>
      </c>
      <c r="AH80" s="39">
        <f t="shared" si="77"/>
        <v>5283.4259393294733</v>
      </c>
      <c r="AI80" s="14">
        <f>SUM(AE80:AH80)</f>
        <v>9988.1492891581183</v>
      </c>
      <c r="AJ80" s="8"/>
      <c r="AK80" s="39">
        <f t="shared" ref="AK80:AN97" si="78">AK40*AK$16</f>
        <v>4101.9384234667132</v>
      </c>
      <c r="AL80" s="39">
        <f t="shared" si="78"/>
        <v>0</v>
      </c>
      <c r="AM80" s="39">
        <f t="shared" si="78"/>
        <v>140.40167945157054</v>
      </c>
      <c r="AN80" s="39">
        <f t="shared" si="78"/>
        <v>6274.1752976867692</v>
      </c>
      <c r="AO80" s="14">
        <f>SUM(AK80:AN80)</f>
        <v>10516.515400605054</v>
      </c>
      <c r="AP80" s="8"/>
      <c r="AQ80" s="39">
        <f t="shared" ref="AQ80:AT97" si="79">AQ40*AQ$16</f>
        <v>3744.06035413482</v>
      </c>
      <c r="AR80" s="39">
        <f t="shared" si="79"/>
        <v>0</v>
      </c>
      <c r="AS80" s="39">
        <f t="shared" si="79"/>
        <v>142.96487923672262</v>
      </c>
      <c r="AT80" s="39">
        <f t="shared" si="79"/>
        <v>6445.6540684591428</v>
      </c>
      <c r="AU80" s="14">
        <f>SUM(AQ80:AT80)</f>
        <v>10332.679301830685</v>
      </c>
      <c r="AV80" s="8"/>
      <c r="AW80" s="39">
        <f t="shared" ref="AW80:AZ98" si="80">SUM(AE80,AK80,AQ80)</f>
        <v>12368.199141130735</v>
      </c>
      <c r="AX80" s="39">
        <f t="shared" si="80"/>
        <v>0</v>
      </c>
      <c r="AY80" s="39">
        <f t="shared" si="80"/>
        <v>465.88954498773569</v>
      </c>
      <c r="AZ80" s="39">
        <f t="shared" si="80"/>
        <v>18003.255305475384</v>
      </c>
      <c r="BA80" s="14">
        <f t="shared" ref="BA80:BA98" si="81">SUM(AW80:AZ80)</f>
        <v>30837.343991593858</v>
      </c>
    </row>
    <row r="81" spans="2:53" ht="15.75" thickBot="1" x14ac:dyDescent="0.3">
      <c r="B81" s="45" t="s">
        <v>35</v>
      </c>
      <c r="C81" s="45" t="s">
        <v>16</v>
      </c>
      <c r="D81" s="54"/>
      <c r="F81" t="s">
        <v>16</v>
      </c>
      <c r="G81" s="39">
        <f t="shared" si="72"/>
        <v>373694.35762536456</v>
      </c>
      <c r="H81" s="39">
        <f t="shared" si="72"/>
        <v>0</v>
      </c>
      <c r="I81" s="39">
        <f t="shared" si="72"/>
        <v>20695.138935438452</v>
      </c>
      <c r="J81" s="39">
        <f t="shared" si="72"/>
        <v>0</v>
      </c>
      <c r="K81" s="14">
        <f t="shared" si="60"/>
        <v>394389.49656080303</v>
      </c>
      <c r="L81" s="8"/>
      <c r="M81" s="39">
        <f t="shared" si="73"/>
        <v>383036.71656599862</v>
      </c>
      <c r="N81" s="39">
        <f t="shared" si="73"/>
        <v>0</v>
      </c>
      <c r="O81" s="39">
        <f t="shared" si="73"/>
        <v>21212.517408824409</v>
      </c>
      <c r="P81" s="39">
        <f t="shared" si="73"/>
        <v>0</v>
      </c>
      <c r="Q81" s="14">
        <f t="shared" ref="Q81:Q98" si="82">SUM(M81:P81)</f>
        <v>404249.23397482303</v>
      </c>
      <c r="R81" s="8"/>
      <c r="S81" s="39">
        <f t="shared" si="74"/>
        <v>392612.63448014861</v>
      </c>
      <c r="T81" s="39">
        <f t="shared" si="74"/>
        <v>0</v>
      </c>
      <c r="U81" s="39">
        <f t="shared" si="74"/>
        <v>21742.830344045022</v>
      </c>
      <c r="V81" s="39">
        <f t="shared" si="74"/>
        <v>0</v>
      </c>
      <c r="W81" s="14">
        <f t="shared" ref="W81:W98" si="83">SUM(S81:V81)</f>
        <v>414355.46482419362</v>
      </c>
      <c r="X81" s="8"/>
      <c r="Y81" s="39">
        <f t="shared" si="75"/>
        <v>1149343.7086715118</v>
      </c>
      <c r="Z81" s="39">
        <f t="shared" si="75"/>
        <v>0</v>
      </c>
      <c r="AA81" s="39">
        <f t="shared" si="75"/>
        <v>63650.486688307879</v>
      </c>
      <c r="AB81" s="39">
        <f t="shared" si="75"/>
        <v>0</v>
      </c>
      <c r="AC81" s="14">
        <f t="shared" si="76"/>
        <v>1212994.1953598198</v>
      </c>
      <c r="AE81" s="39">
        <f t="shared" si="77"/>
        <v>488347.14876323577</v>
      </c>
      <c r="AF81" s="39">
        <f t="shared" si="77"/>
        <v>0</v>
      </c>
      <c r="AG81" s="39">
        <f t="shared" si="77"/>
        <v>14137.056566448749</v>
      </c>
      <c r="AH81" s="39">
        <f t="shared" si="77"/>
        <v>0</v>
      </c>
      <c r="AI81" s="14">
        <f t="shared" ref="AI81:AI98" si="84">SUM(AE81:AH81)</f>
        <v>502484.20532968454</v>
      </c>
      <c r="AJ81" s="8"/>
      <c r="AK81" s="39">
        <f t="shared" si="78"/>
        <v>442963.55147320888</v>
      </c>
      <c r="AL81" s="39">
        <f t="shared" si="78"/>
        <v>0</v>
      </c>
      <c r="AM81" s="39">
        <f t="shared" si="78"/>
        <v>10874.611054056153</v>
      </c>
      <c r="AN81" s="39">
        <f t="shared" si="78"/>
        <v>0</v>
      </c>
      <c r="AO81" s="14">
        <f t="shared" ref="AO81:AO98" si="85">SUM(AK81:AN81)</f>
        <v>453838.16252726503</v>
      </c>
      <c r="AP81" s="8"/>
      <c r="AQ81" s="39">
        <f t="shared" si="79"/>
        <v>404316.71570436441</v>
      </c>
      <c r="AR81" s="39">
        <f t="shared" si="79"/>
        <v>0</v>
      </c>
      <c r="AS81" s="39">
        <f t="shared" si="79"/>
        <v>11073.140023412134</v>
      </c>
      <c r="AT81" s="39">
        <f t="shared" si="79"/>
        <v>0</v>
      </c>
      <c r="AU81" s="14">
        <f t="shared" ref="AU81:AU98" si="86">SUM(AQ81:AT81)</f>
        <v>415389.85572777654</v>
      </c>
      <c r="AV81" s="8"/>
      <c r="AW81" s="39">
        <f t="shared" si="80"/>
        <v>1335627.4159408091</v>
      </c>
      <c r="AX81" s="39">
        <f t="shared" si="80"/>
        <v>0</v>
      </c>
      <c r="AY81" s="39">
        <f t="shared" si="80"/>
        <v>36084.807643917033</v>
      </c>
      <c r="AZ81" s="39">
        <f t="shared" si="80"/>
        <v>0</v>
      </c>
      <c r="BA81" s="14">
        <f t="shared" si="81"/>
        <v>1371712.223584726</v>
      </c>
    </row>
    <row r="82" spans="2:53" ht="15.75" thickBot="1" x14ac:dyDescent="0.3">
      <c r="B82" s="45" t="s">
        <v>36</v>
      </c>
      <c r="C82" s="45" t="s">
        <v>17</v>
      </c>
      <c r="D82" s="54"/>
      <c r="F82" t="s">
        <v>17</v>
      </c>
      <c r="G82" s="39">
        <f t="shared" si="72"/>
        <v>0</v>
      </c>
      <c r="H82" s="39">
        <f t="shared" si="72"/>
        <v>0</v>
      </c>
      <c r="I82" s="39">
        <f t="shared" si="72"/>
        <v>0</v>
      </c>
      <c r="J82" s="39">
        <f t="shared" si="72"/>
        <v>71664.970856307657</v>
      </c>
      <c r="K82" s="14">
        <f t="shared" si="60"/>
        <v>71664.970856307657</v>
      </c>
      <c r="L82" s="8"/>
      <c r="M82" s="39">
        <f t="shared" si="73"/>
        <v>0</v>
      </c>
      <c r="N82" s="39">
        <f t="shared" si="73"/>
        <v>0</v>
      </c>
      <c r="O82" s="39">
        <f t="shared" si="73"/>
        <v>0</v>
      </c>
      <c r="P82" s="39">
        <f t="shared" si="73"/>
        <v>73456.595127715322</v>
      </c>
      <c r="Q82" s="14">
        <f t="shared" si="82"/>
        <v>73456.595127715322</v>
      </c>
      <c r="R82" s="8"/>
      <c r="S82" s="39">
        <f t="shared" si="74"/>
        <v>0</v>
      </c>
      <c r="T82" s="39">
        <f t="shared" si="74"/>
        <v>0</v>
      </c>
      <c r="U82" s="39">
        <f t="shared" si="74"/>
        <v>0</v>
      </c>
      <c r="V82" s="39">
        <f t="shared" si="74"/>
        <v>75293.010005908203</v>
      </c>
      <c r="W82" s="14">
        <f t="shared" si="83"/>
        <v>75293.010005908203</v>
      </c>
      <c r="X82" s="8"/>
      <c r="Y82" s="39">
        <f t="shared" si="75"/>
        <v>0</v>
      </c>
      <c r="Z82" s="39">
        <f t="shared" si="75"/>
        <v>0</v>
      </c>
      <c r="AA82" s="39">
        <f t="shared" si="75"/>
        <v>0</v>
      </c>
      <c r="AB82" s="39">
        <f t="shared" si="75"/>
        <v>220414.57598993118</v>
      </c>
      <c r="AC82" s="14">
        <f t="shared" si="76"/>
        <v>220414.57598993118</v>
      </c>
      <c r="AE82" s="39">
        <f t="shared" si="77"/>
        <v>0</v>
      </c>
      <c r="AF82" s="39">
        <f t="shared" si="77"/>
        <v>0</v>
      </c>
      <c r="AG82" s="39">
        <f t="shared" si="77"/>
        <v>0</v>
      </c>
      <c r="AH82" s="39">
        <f t="shared" si="77"/>
        <v>59304.833130193685</v>
      </c>
      <c r="AI82" s="14">
        <f t="shared" si="84"/>
        <v>59304.833130193685</v>
      </c>
      <c r="AJ82" s="8"/>
      <c r="AK82" s="39">
        <f t="shared" si="78"/>
        <v>0</v>
      </c>
      <c r="AL82" s="39">
        <f t="shared" si="78"/>
        <v>0</v>
      </c>
      <c r="AM82" s="39">
        <f t="shared" si="78"/>
        <v>0</v>
      </c>
      <c r="AN82" s="39">
        <f t="shared" si="78"/>
        <v>70425.690325114978</v>
      </c>
      <c r="AO82" s="14">
        <f t="shared" si="85"/>
        <v>70425.690325114978</v>
      </c>
      <c r="AP82" s="8"/>
      <c r="AQ82" s="39">
        <f t="shared" si="79"/>
        <v>0</v>
      </c>
      <c r="AR82" s="39">
        <f t="shared" si="79"/>
        <v>0</v>
      </c>
      <c r="AS82" s="39">
        <f t="shared" si="79"/>
        <v>0</v>
      </c>
      <c r="AT82" s="39">
        <f t="shared" si="79"/>
        <v>72350.486849719411</v>
      </c>
      <c r="AU82" s="14">
        <f t="shared" si="86"/>
        <v>72350.486849719411</v>
      </c>
      <c r="AV82" s="8"/>
      <c r="AW82" s="39">
        <f t="shared" si="80"/>
        <v>0</v>
      </c>
      <c r="AX82" s="39">
        <f t="shared" si="80"/>
        <v>0</v>
      </c>
      <c r="AY82" s="39">
        <f t="shared" si="80"/>
        <v>0</v>
      </c>
      <c r="AZ82" s="39">
        <f t="shared" si="80"/>
        <v>202081.01030502806</v>
      </c>
      <c r="BA82" s="14">
        <f t="shared" si="81"/>
        <v>202081.01030502806</v>
      </c>
    </row>
    <row r="83" spans="2:53" ht="15.75" thickBot="1" x14ac:dyDescent="0.3">
      <c r="B83" s="45" t="s">
        <v>37</v>
      </c>
      <c r="C83" s="45" t="s">
        <v>18</v>
      </c>
      <c r="D83" s="54"/>
      <c r="F83" t="s">
        <v>18</v>
      </c>
      <c r="G83" s="39">
        <f t="shared" si="72"/>
        <v>2074.4916434431761</v>
      </c>
      <c r="H83" s="39">
        <f t="shared" si="72"/>
        <v>0</v>
      </c>
      <c r="I83" s="39">
        <f t="shared" si="72"/>
        <v>0</v>
      </c>
      <c r="J83" s="39">
        <f t="shared" si="72"/>
        <v>1696.633637853427</v>
      </c>
      <c r="K83" s="14">
        <f t="shared" si="60"/>
        <v>3771.1252812966031</v>
      </c>
      <c r="L83" s="8"/>
      <c r="M83" s="39">
        <f t="shared" si="73"/>
        <v>2126.3539345292552</v>
      </c>
      <c r="N83" s="39">
        <f t="shared" si="73"/>
        <v>0</v>
      </c>
      <c r="O83" s="39">
        <f t="shared" si="73"/>
        <v>0</v>
      </c>
      <c r="P83" s="39">
        <f t="shared" si="73"/>
        <v>1739.0494787997618</v>
      </c>
      <c r="Q83" s="14">
        <f t="shared" si="82"/>
        <v>3865.403413329017</v>
      </c>
      <c r="R83" s="8"/>
      <c r="S83" s="39">
        <f t="shared" si="74"/>
        <v>2179.5127828924865</v>
      </c>
      <c r="T83" s="39">
        <f t="shared" si="74"/>
        <v>0</v>
      </c>
      <c r="U83" s="39">
        <f t="shared" si="74"/>
        <v>0</v>
      </c>
      <c r="V83" s="39">
        <f t="shared" si="74"/>
        <v>1782.5257157697558</v>
      </c>
      <c r="W83" s="14">
        <f t="shared" si="83"/>
        <v>3962.0384986622421</v>
      </c>
      <c r="X83" s="8"/>
      <c r="Y83" s="39">
        <f t="shared" si="75"/>
        <v>6380.3583608649187</v>
      </c>
      <c r="Z83" s="39">
        <f t="shared" si="75"/>
        <v>0</v>
      </c>
      <c r="AA83" s="39">
        <f t="shared" si="75"/>
        <v>0</v>
      </c>
      <c r="AB83" s="39">
        <f t="shared" si="75"/>
        <v>5218.2088324229444</v>
      </c>
      <c r="AC83" s="14">
        <f t="shared" si="76"/>
        <v>11598.567193287863</v>
      </c>
      <c r="AE83" s="39">
        <f t="shared" si="77"/>
        <v>2710.9643443539962</v>
      </c>
      <c r="AF83" s="39">
        <f t="shared" si="77"/>
        <v>0</v>
      </c>
      <c r="AG83" s="39">
        <f t="shared" si="77"/>
        <v>0</v>
      </c>
      <c r="AH83" s="39">
        <f t="shared" si="77"/>
        <v>1404.013335576692</v>
      </c>
      <c r="AI83" s="14">
        <f t="shared" si="84"/>
        <v>4114.9776799306883</v>
      </c>
      <c r="AJ83" s="8"/>
      <c r="AK83" s="39">
        <f t="shared" si="78"/>
        <v>2459.0261188859622</v>
      </c>
      <c r="AL83" s="39">
        <f t="shared" si="78"/>
        <v>0</v>
      </c>
      <c r="AM83" s="39">
        <f t="shared" si="78"/>
        <v>0</v>
      </c>
      <c r="AN83" s="39">
        <f t="shared" si="78"/>
        <v>1667.294268691131</v>
      </c>
      <c r="AO83" s="14">
        <f t="shared" si="85"/>
        <v>4126.3203875770932</v>
      </c>
      <c r="AP83" s="8"/>
      <c r="AQ83" s="39">
        <f t="shared" si="79"/>
        <v>2244.4857165169142</v>
      </c>
      <c r="AR83" s="39">
        <f t="shared" si="79"/>
        <v>0</v>
      </c>
      <c r="AS83" s="39">
        <f t="shared" si="79"/>
        <v>0</v>
      </c>
      <c r="AT83" s="39">
        <f t="shared" si="79"/>
        <v>1712.8628985342261</v>
      </c>
      <c r="AU83" s="14">
        <f t="shared" si="86"/>
        <v>3957.3486150511403</v>
      </c>
      <c r="AV83" s="8"/>
      <c r="AW83" s="39">
        <f t="shared" si="80"/>
        <v>7414.4761797568726</v>
      </c>
      <c r="AX83" s="39">
        <f t="shared" si="80"/>
        <v>0</v>
      </c>
      <c r="AY83" s="39">
        <f t="shared" si="80"/>
        <v>0</v>
      </c>
      <c r="AZ83" s="39">
        <f t="shared" si="80"/>
        <v>4784.1705028020497</v>
      </c>
      <c r="BA83" s="14">
        <f t="shared" si="81"/>
        <v>12198.646682558923</v>
      </c>
    </row>
    <row r="84" spans="2:53" ht="15.75" thickBot="1" x14ac:dyDescent="0.3">
      <c r="B84" s="45" t="s">
        <v>38</v>
      </c>
      <c r="C84" s="45" t="s">
        <v>19</v>
      </c>
      <c r="D84" s="54"/>
      <c r="F84" t="s">
        <v>19</v>
      </c>
      <c r="G84" s="39">
        <f t="shared" si="72"/>
        <v>0</v>
      </c>
      <c r="H84" s="39">
        <f t="shared" si="72"/>
        <v>0</v>
      </c>
      <c r="I84" s="39">
        <f t="shared" si="72"/>
        <v>0</v>
      </c>
      <c r="J84" s="39">
        <f t="shared" si="72"/>
        <v>0</v>
      </c>
      <c r="K84" s="14">
        <f t="shared" si="60"/>
        <v>0</v>
      </c>
      <c r="L84" s="8"/>
      <c r="M84" s="39">
        <f t="shared" si="73"/>
        <v>0</v>
      </c>
      <c r="N84" s="39">
        <f t="shared" si="73"/>
        <v>0</v>
      </c>
      <c r="O84" s="39">
        <f t="shared" si="73"/>
        <v>0</v>
      </c>
      <c r="P84" s="39">
        <f t="shared" si="73"/>
        <v>0</v>
      </c>
      <c r="Q84" s="14">
        <f t="shared" si="82"/>
        <v>0</v>
      </c>
      <c r="R84" s="8"/>
      <c r="S84" s="39">
        <f t="shared" si="74"/>
        <v>0</v>
      </c>
      <c r="T84" s="39">
        <f t="shared" si="74"/>
        <v>0</v>
      </c>
      <c r="U84" s="39">
        <f t="shared" si="74"/>
        <v>0</v>
      </c>
      <c r="V84" s="39">
        <f t="shared" si="74"/>
        <v>0</v>
      </c>
      <c r="W84" s="14">
        <f t="shared" si="83"/>
        <v>0</v>
      </c>
      <c r="X84" s="8"/>
      <c r="Y84" s="39">
        <f t="shared" si="75"/>
        <v>0</v>
      </c>
      <c r="Z84" s="39">
        <f t="shared" si="75"/>
        <v>0</v>
      </c>
      <c r="AA84" s="39">
        <f t="shared" si="75"/>
        <v>0</v>
      </c>
      <c r="AB84" s="39">
        <f t="shared" si="75"/>
        <v>0</v>
      </c>
      <c r="AC84" s="14">
        <f t="shared" si="76"/>
        <v>0</v>
      </c>
      <c r="AE84" s="39">
        <f t="shared" si="77"/>
        <v>0</v>
      </c>
      <c r="AF84" s="39">
        <f t="shared" si="77"/>
        <v>0</v>
      </c>
      <c r="AG84" s="39">
        <f t="shared" si="77"/>
        <v>0</v>
      </c>
      <c r="AH84" s="39">
        <f t="shared" si="77"/>
        <v>0</v>
      </c>
      <c r="AI84" s="14">
        <f t="shared" si="84"/>
        <v>0</v>
      </c>
      <c r="AJ84" s="8"/>
      <c r="AK84" s="39">
        <f t="shared" si="78"/>
        <v>0</v>
      </c>
      <c r="AL84" s="39">
        <f t="shared" si="78"/>
        <v>0</v>
      </c>
      <c r="AM84" s="39">
        <f t="shared" si="78"/>
        <v>0</v>
      </c>
      <c r="AN84" s="39">
        <f t="shared" si="78"/>
        <v>0</v>
      </c>
      <c r="AO84" s="14">
        <f t="shared" si="85"/>
        <v>0</v>
      </c>
      <c r="AP84" s="8"/>
      <c r="AQ84" s="39">
        <f t="shared" si="79"/>
        <v>0</v>
      </c>
      <c r="AR84" s="39">
        <f t="shared" si="79"/>
        <v>0</v>
      </c>
      <c r="AS84" s="39">
        <f t="shared" si="79"/>
        <v>0</v>
      </c>
      <c r="AT84" s="39">
        <f t="shared" si="79"/>
        <v>0</v>
      </c>
      <c r="AU84" s="14">
        <f t="shared" si="86"/>
        <v>0</v>
      </c>
      <c r="AV84" s="8"/>
      <c r="AW84" s="39">
        <f t="shared" si="80"/>
        <v>0</v>
      </c>
      <c r="AX84" s="39">
        <f t="shared" si="80"/>
        <v>0</v>
      </c>
      <c r="AY84" s="39">
        <f t="shared" si="80"/>
        <v>0</v>
      </c>
      <c r="AZ84" s="39">
        <f t="shared" si="80"/>
        <v>0</v>
      </c>
      <c r="BA84" s="14">
        <f t="shared" si="81"/>
        <v>0</v>
      </c>
    </row>
    <row r="85" spans="2:53" ht="15.75" thickBot="1" x14ac:dyDescent="0.3">
      <c r="B85" s="45" t="s">
        <v>39</v>
      </c>
      <c r="C85" s="45" t="s">
        <v>20</v>
      </c>
      <c r="D85" s="54"/>
      <c r="F85" t="s">
        <v>20</v>
      </c>
      <c r="G85" s="39">
        <f t="shared" si="72"/>
        <v>602.92843136806812</v>
      </c>
      <c r="H85" s="39">
        <f t="shared" si="72"/>
        <v>0</v>
      </c>
      <c r="I85" s="39">
        <f t="shared" si="72"/>
        <v>12.154385676284088</v>
      </c>
      <c r="J85" s="39">
        <f t="shared" si="72"/>
        <v>43.639056214819973</v>
      </c>
      <c r="K85" s="14">
        <f t="shared" si="60"/>
        <v>658.72187325917218</v>
      </c>
      <c r="L85" s="8"/>
      <c r="M85" s="39">
        <f t="shared" si="73"/>
        <v>618.00164215226971</v>
      </c>
      <c r="N85" s="39">
        <f t="shared" si="73"/>
        <v>0</v>
      </c>
      <c r="O85" s="39">
        <f t="shared" si="73"/>
        <v>12.458245318191187</v>
      </c>
      <c r="P85" s="39">
        <f t="shared" si="73"/>
        <v>44.730032620190464</v>
      </c>
      <c r="Q85" s="14">
        <f t="shared" si="82"/>
        <v>675.18992009065141</v>
      </c>
      <c r="R85" s="8"/>
      <c r="S85" s="39">
        <f t="shared" si="74"/>
        <v>633.4516832060765</v>
      </c>
      <c r="T85" s="39">
        <f t="shared" si="74"/>
        <v>0</v>
      </c>
      <c r="U85" s="39">
        <f t="shared" si="74"/>
        <v>12.769701451145965</v>
      </c>
      <c r="V85" s="39">
        <f t="shared" si="74"/>
        <v>45.848283435695222</v>
      </c>
      <c r="W85" s="14">
        <f t="shared" si="83"/>
        <v>692.0696680929176</v>
      </c>
      <c r="X85" s="8"/>
      <c r="Y85" s="39">
        <f t="shared" si="75"/>
        <v>1854.3817567264143</v>
      </c>
      <c r="Z85" s="39">
        <f t="shared" si="75"/>
        <v>0</v>
      </c>
      <c r="AA85" s="39">
        <f t="shared" si="75"/>
        <v>37.382332445621238</v>
      </c>
      <c r="AB85" s="39">
        <f t="shared" si="75"/>
        <v>134.21737227070565</v>
      </c>
      <c r="AC85" s="14">
        <f t="shared" si="76"/>
        <v>2025.9814614427412</v>
      </c>
      <c r="AE85" s="39">
        <f t="shared" si="77"/>
        <v>787.91229880453864</v>
      </c>
      <c r="AF85" s="39">
        <f t="shared" si="77"/>
        <v>0</v>
      </c>
      <c r="AG85" s="39">
        <f t="shared" si="77"/>
        <v>8.3027825216396494</v>
      </c>
      <c r="AH85" s="39">
        <f t="shared" si="77"/>
        <v>36.11257935160738</v>
      </c>
      <c r="AI85" s="14">
        <f t="shared" si="84"/>
        <v>832.32766067778562</v>
      </c>
      <c r="AJ85" s="8"/>
      <c r="AK85" s="39">
        <f t="shared" si="78"/>
        <v>714.68919397150273</v>
      </c>
      <c r="AL85" s="39">
        <f t="shared" si="78"/>
        <v>0</v>
      </c>
      <c r="AM85" s="39">
        <f t="shared" si="78"/>
        <v>6.3867276872563039</v>
      </c>
      <c r="AN85" s="39">
        <f t="shared" si="78"/>
        <v>42.884419296386213</v>
      </c>
      <c r="AO85" s="14">
        <f t="shared" si="85"/>
        <v>763.96034095514528</v>
      </c>
      <c r="AP85" s="8"/>
      <c r="AQ85" s="39">
        <f t="shared" si="79"/>
        <v>652.33535963609472</v>
      </c>
      <c r="AR85" s="39">
        <f t="shared" si="79"/>
        <v>0</v>
      </c>
      <c r="AS85" s="39">
        <f t="shared" si="79"/>
        <v>6.5033250036113897</v>
      </c>
      <c r="AT85" s="39">
        <f t="shared" si="79"/>
        <v>44.056488477963377</v>
      </c>
      <c r="AU85" s="14">
        <f t="shared" si="86"/>
        <v>702.89517311766951</v>
      </c>
      <c r="AV85" s="8"/>
      <c r="AW85" s="39">
        <f t="shared" si="80"/>
        <v>2154.936852412136</v>
      </c>
      <c r="AX85" s="39">
        <f t="shared" si="80"/>
        <v>0</v>
      </c>
      <c r="AY85" s="39">
        <f t="shared" si="80"/>
        <v>21.192835212507344</v>
      </c>
      <c r="AZ85" s="39">
        <f t="shared" si="80"/>
        <v>123.05348712595696</v>
      </c>
      <c r="BA85" s="14">
        <f t="shared" si="81"/>
        <v>2299.1831747506003</v>
      </c>
    </row>
    <row r="86" spans="2:53" ht="15.75" thickBot="1" x14ac:dyDescent="0.3">
      <c r="B86" s="45" t="s">
        <v>40</v>
      </c>
      <c r="C86" s="45" t="s">
        <v>41</v>
      </c>
      <c r="D86" s="54"/>
      <c r="F86" t="s">
        <v>21</v>
      </c>
      <c r="G86" s="39">
        <f t="shared" si="72"/>
        <v>0</v>
      </c>
      <c r="H86" s="39">
        <f t="shared" si="72"/>
        <v>0</v>
      </c>
      <c r="I86" s="39">
        <f t="shared" si="72"/>
        <v>0</v>
      </c>
      <c r="J86" s="39">
        <f t="shared" si="72"/>
        <v>0</v>
      </c>
      <c r="K86" s="14">
        <f t="shared" si="60"/>
        <v>0</v>
      </c>
      <c r="L86" s="8"/>
      <c r="M86" s="39">
        <f t="shared" si="73"/>
        <v>0</v>
      </c>
      <c r="N86" s="39">
        <f t="shared" si="73"/>
        <v>0</v>
      </c>
      <c r="O86" s="39">
        <f t="shared" si="73"/>
        <v>0</v>
      </c>
      <c r="P86" s="39">
        <f t="shared" si="73"/>
        <v>0</v>
      </c>
      <c r="Q86" s="14">
        <f t="shared" si="82"/>
        <v>0</v>
      </c>
      <c r="R86" s="8"/>
      <c r="S86" s="39">
        <f t="shared" si="74"/>
        <v>0</v>
      </c>
      <c r="T86" s="39">
        <f t="shared" si="74"/>
        <v>0</v>
      </c>
      <c r="U86" s="39">
        <f t="shared" si="74"/>
        <v>0</v>
      </c>
      <c r="V86" s="39">
        <f t="shared" si="74"/>
        <v>0</v>
      </c>
      <c r="W86" s="14">
        <f t="shared" si="83"/>
        <v>0</v>
      </c>
      <c r="X86" s="8"/>
      <c r="Y86" s="39">
        <f t="shared" si="75"/>
        <v>0</v>
      </c>
      <c r="Z86" s="39">
        <f t="shared" si="75"/>
        <v>0</v>
      </c>
      <c r="AA86" s="39">
        <f t="shared" si="75"/>
        <v>0</v>
      </c>
      <c r="AB86" s="39">
        <f t="shared" si="75"/>
        <v>0</v>
      </c>
      <c r="AC86" s="14">
        <f t="shared" si="76"/>
        <v>0</v>
      </c>
      <c r="AE86" s="39">
        <f t="shared" si="77"/>
        <v>0</v>
      </c>
      <c r="AF86" s="39">
        <f t="shared" si="77"/>
        <v>0</v>
      </c>
      <c r="AG86" s="39">
        <f t="shared" si="77"/>
        <v>0</v>
      </c>
      <c r="AH86" s="39">
        <f t="shared" si="77"/>
        <v>0</v>
      </c>
      <c r="AI86" s="14">
        <f t="shared" si="84"/>
        <v>0</v>
      </c>
      <c r="AJ86" s="8"/>
      <c r="AK86" s="39">
        <f t="shared" si="78"/>
        <v>0</v>
      </c>
      <c r="AL86" s="39">
        <f t="shared" si="78"/>
        <v>0</v>
      </c>
      <c r="AM86" s="39">
        <f t="shared" si="78"/>
        <v>0</v>
      </c>
      <c r="AN86" s="39">
        <f t="shared" si="78"/>
        <v>0</v>
      </c>
      <c r="AO86" s="14">
        <f t="shared" si="85"/>
        <v>0</v>
      </c>
      <c r="AP86" s="8"/>
      <c r="AQ86" s="39">
        <f t="shared" si="79"/>
        <v>0</v>
      </c>
      <c r="AR86" s="39">
        <f t="shared" si="79"/>
        <v>0</v>
      </c>
      <c r="AS86" s="39">
        <f t="shared" si="79"/>
        <v>0</v>
      </c>
      <c r="AT86" s="39">
        <f t="shared" si="79"/>
        <v>0</v>
      </c>
      <c r="AU86" s="14">
        <f t="shared" si="86"/>
        <v>0</v>
      </c>
      <c r="AV86" s="8"/>
      <c r="AW86" s="39">
        <f t="shared" si="80"/>
        <v>0</v>
      </c>
      <c r="AX86" s="39">
        <f t="shared" si="80"/>
        <v>0</v>
      </c>
      <c r="AY86" s="39">
        <f t="shared" si="80"/>
        <v>0</v>
      </c>
      <c r="AZ86" s="39">
        <f t="shared" si="80"/>
        <v>0</v>
      </c>
      <c r="BA86" s="14">
        <f t="shared" si="81"/>
        <v>0</v>
      </c>
    </row>
    <row r="87" spans="2:53" ht="15.75" thickBot="1" x14ac:dyDescent="0.3">
      <c r="B87" s="45" t="s">
        <v>42</v>
      </c>
      <c r="C87" s="45" t="s">
        <v>43</v>
      </c>
      <c r="D87" s="54"/>
      <c r="F87" t="s">
        <v>22</v>
      </c>
      <c r="G87" s="39">
        <f t="shared" si="72"/>
        <v>0</v>
      </c>
      <c r="H87" s="39">
        <f t="shared" si="72"/>
        <v>0</v>
      </c>
      <c r="I87" s="39">
        <f t="shared" si="72"/>
        <v>0</v>
      </c>
      <c r="J87" s="39">
        <f t="shared" si="72"/>
        <v>0</v>
      </c>
      <c r="K87" s="14">
        <f t="shared" si="60"/>
        <v>0</v>
      </c>
      <c r="L87" s="8"/>
      <c r="M87" s="39">
        <f t="shared" si="73"/>
        <v>0</v>
      </c>
      <c r="N87" s="39">
        <f t="shared" si="73"/>
        <v>0</v>
      </c>
      <c r="O87" s="39">
        <f t="shared" si="73"/>
        <v>0</v>
      </c>
      <c r="P87" s="39">
        <f t="shared" si="73"/>
        <v>0</v>
      </c>
      <c r="Q87" s="14">
        <f t="shared" si="82"/>
        <v>0</v>
      </c>
      <c r="R87" s="8"/>
      <c r="S87" s="39">
        <f t="shared" si="74"/>
        <v>0</v>
      </c>
      <c r="T87" s="39">
        <f t="shared" si="74"/>
        <v>0</v>
      </c>
      <c r="U87" s="39">
        <f t="shared" si="74"/>
        <v>0</v>
      </c>
      <c r="V87" s="39">
        <f t="shared" si="74"/>
        <v>0</v>
      </c>
      <c r="W87" s="14">
        <f t="shared" si="83"/>
        <v>0</v>
      </c>
      <c r="X87" s="8"/>
      <c r="Y87" s="39">
        <f t="shared" si="75"/>
        <v>0</v>
      </c>
      <c r="Z87" s="39">
        <f t="shared" si="75"/>
        <v>0</v>
      </c>
      <c r="AA87" s="39">
        <f t="shared" si="75"/>
        <v>0</v>
      </c>
      <c r="AB87" s="39">
        <f t="shared" si="75"/>
        <v>0</v>
      </c>
      <c r="AC87" s="14">
        <f t="shared" si="76"/>
        <v>0</v>
      </c>
      <c r="AE87" s="39">
        <f t="shared" si="77"/>
        <v>0</v>
      </c>
      <c r="AF87" s="39">
        <f t="shared" si="77"/>
        <v>0</v>
      </c>
      <c r="AG87" s="39">
        <f t="shared" si="77"/>
        <v>0</v>
      </c>
      <c r="AH87" s="39">
        <f t="shared" si="77"/>
        <v>0</v>
      </c>
      <c r="AI87" s="14">
        <f t="shared" si="84"/>
        <v>0</v>
      </c>
      <c r="AJ87" s="8"/>
      <c r="AK87" s="39">
        <f t="shared" si="78"/>
        <v>0</v>
      </c>
      <c r="AL87" s="39">
        <f t="shared" si="78"/>
        <v>0</v>
      </c>
      <c r="AM87" s="39">
        <f t="shared" si="78"/>
        <v>0</v>
      </c>
      <c r="AN87" s="39">
        <f t="shared" si="78"/>
        <v>0</v>
      </c>
      <c r="AO87" s="14">
        <f t="shared" si="85"/>
        <v>0</v>
      </c>
      <c r="AP87" s="8"/>
      <c r="AQ87" s="39">
        <f t="shared" si="79"/>
        <v>0</v>
      </c>
      <c r="AR87" s="39">
        <f t="shared" si="79"/>
        <v>0</v>
      </c>
      <c r="AS87" s="39">
        <f t="shared" si="79"/>
        <v>0</v>
      </c>
      <c r="AT87" s="39">
        <f t="shared" si="79"/>
        <v>0</v>
      </c>
      <c r="AU87" s="14">
        <f t="shared" si="86"/>
        <v>0</v>
      </c>
      <c r="AV87" s="8"/>
      <c r="AW87" s="39">
        <f t="shared" si="80"/>
        <v>0</v>
      </c>
      <c r="AX87" s="39">
        <f t="shared" si="80"/>
        <v>0</v>
      </c>
      <c r="AY87" s="39">
        <f t="shared" si="80"/>
        <v>0</v>
      </c>
      <c r="AZ87" s="39">
        <f t="shared" si="80"/>
        <v>0</v>
      </c>
      <c r="BA87" s="14">
        <f t="shared" si="81"/>
        <v>0</v>
      </c>
    </row>
    <row r="88" spans="2:53" ht="15.75" thickBot="1" x14ac:dyDescent="0.3">
      <c r="B88" s="45" t="s">
        <v>44</v>
      </c>
      <c r="C88" s="45" t="s">
        <v>23</v>
      </c>
      <c r="D88" s="54"/>
      <c r="F88" t="s">
        <v>23</v>
      </c>
      <c r="G88" s="39">
        <f t="shared" si="72"/>
        <v>0</v>
      </c>
      <c r="H88" s="39">
        <f t="shared" si="72"/>
        <v>0</v>
      </c>
      <c r="I88" s="39">
        <f t="shared" si="72"/>
        <v>0</v>
      </c>
      <c r="J88" s="39">
        <f t="shared" si="72"/>
        <v>21201.62699885117</v>
      </c>
      <c r="K88" s="14">
        <f t="shared" si="60"/>
        <v>21201.62699885117</v>
      </c>
      <c r="L88" s="8"/>
      <c r="M88" s="39">
        <f t="shared" si="73"/>
        <v>0</v>
      </c>
      <c r="N88" s="39">
        <f t="shared" si="73"/>
        <v>0</v>
      </c>
      <c r="O88" s="39">
        <f t="shared" si="73"/>
        <v>0</v>
      </c>
      <c r="P88" s="39">
        <f t="shared" si="73"/>
        <v>21731.667673822441</v>
      </c>
      <c r="Q88" s="14">
        <f t="shared" si="82"/>
        <v>21731.667673822441</v>
      </c>
      <c r="R88" s="8"/>
      <c r="S88" s="39">
        <f t="shared" si="74"/>
        <v>0</v>
      </c>
      <c r="T88" s="39">
        <f t="shared" si="74"/>
        <v>0</v>
      </c>
      <c r="U88" s="39">
        <f t="shared" si="74"/>
        <v>0</v>
      </c>
      <c r="V88" s="39">
        <f t="shared" si="74"/>
        <v>22274.959365668004</v>
      </c>
      <c r="W88" s="14">
        <f t="shared" si="83"/>
        <v>22274.959365668004</v>
      </c>
      <c r="X88" s="8"/>
      <c r="Y88" s="39">
        <f t="shared" si="75"/>
        <v>0</v>
      </c>
      <c r="Z88" s="39">
        <f t="shared" si="75"/>
        <v>0</v>
      </c>
      <c r="AA88" s="39">
        <f t="shared" si="75"/>
        <v>0</v>
      </c>
      <c r="AB88" s="39">
        <f t="shared" si="75"/>
        <v>65208.25403834162</v>
      </c>
      <c r="AC88" s="14">
        <f t="shared" si="76"/>
        <v>65208.25403834162</v>
      </c>
      <c r="AE88" s="39">
        <f t="shared" si="77"/>
        <v>0</v>
      </c>
      <c r="AF88" s="39">
        <f t="shared" si="77"/>
        <v>0</v>
      </c>
      <c r="AG88" s="39">
        <f t="shared" si="77"/>
        <v>0</v>
      </c>
      <c r="AH88" s="39">
        <f t="shared" si="77"/>
        <v>17544.958662950605</v>
      </c>
      <c r="AI88" s="14">
        <f t="shared" si="84"/>
        <v>17544.958662950605</v>
      </c>
      <c r="AJ88" s="8"/>
      <c r="AK88" s="39">
        <f t="shared" si="78"/>
        <v>0</v>
      </c>
      <c r="AL88" s="39">
        <f t="shared" si="78"/>
        <v>0</v>
      </c>
      <c r="AM88" s="39">
        <f t="shared" si="78"/>
        <v>0</v>
      </c>
      <c r="AN88" s="39">
        <f t="shared" si="78"/>
        <v>20834.993715458535</v>
      </c>
      <c r="AO88" s="14">
        <f t="shared" si="85"/>
        <v>20834.993715458535</v>
      </c>
      <c r="AP88" s="8"/>
      <c r="AQ88" s="39">
        <f t="shared" si="79"/>
        <v>0</v>
      </c>
      <c r="AR88" s="39">
        <f t="shared" si="79"/>
        <v>0</v>
      </c>
      <c r="AS88" s="39">
        <f t="shared" si="79"/>
        <v>0</v>
      </c>
      <c r="AT88" s="39">
        <f t="shared" si="79"/>
        <v>21404.432556718548</v>
      </c>
      <c r="AU88" s="14">
        <f t="shared" si="86"/>
        <v>21404.432556718548</v>
      </c>
      <c r="AV88" s="8"/>
      <c r="AW88" s="39">
        <f t="shared" si="80"/>
        <v>0</v>
      </c>
      <c r="AX88" s="39">
        <f t="shared" si="80"/>
        <v>0</v>
      </c>
      <c r="AY88" s="39">
        <f t="shared" si="80"/>
        <v>0</v>
      </c>
      <c r="AZ88" s="39">
        <f t="shared" si="80"/>
        <v>59784.384935127688</v>
      </c>
      <c r="BA88" s="14">
        <f t="shared" si="81"/>
        <v>59784.384935127688</v>
      </c>
    </row>
    <row r="89" spans="2:53" ht="15.75" thickBot="1" x14ac:dyDescent="0.3">
      <c r="B89" s="45" t="s">
        <v>45</v>
      </c>
      <c r="C89" s="45" t="s">
        <v>24</v>
      </c>
      <c r="D89" s="54"/>
      <c r="F89" t="s">
        <v>24</v>
      </c>
      <c r="G89" s="39">
        <f t="shared" si="72"/>
        <v>0</v>
      </c>
      <c r="H89" s="39">
        <f t="shared" si="72"/>
        <v>0</v>
      </c>
      <c r="I89" s="39">
        <f t="shared" si="72"/>
        <v>124.7873106522252</v>
      </c>
      <c r="J89" s="39">
        <f t="shared" si="72"/>
        <v>0</v>
      </c>
      <c r="K89" s="14">
        <f t="shared" si="60"/>
        <v>124.7873106522252</v>
      </c>
      <c r="L89" s="8"/>
      <c r="M89" s="39">
        <f t="shared" si="73"/>
        <v>0</v>
      </c>
      <c r="N89" s="39">
        <f t="shared" si="73"/>
        <v>0</v>
      </c>
      <c r="O89" s="39">
        <f t="shared" si="73"/>
        <v>127.9069934185308</v>
      </c>
      <c r="P89" s="39">
        <f t="shared" si="73"/>
        <v>0</v>
      </c>
      <c r="Q89" s="14">
        <f t="shared" si="82"/>
        <v>127.9069934185308</v>
      </c>
      <c r="R89" s="8"/>
      <c r="S89" s="39">
        <f t="shared" si="74"/>
        <v>0</v>
      </c>
      <c r="T89" s="39">
        <f t="shared" si="74"/>
        <v>0</v>
      </c>
      <c r="U89" s="39">
        <f t="shared" si="74"/>
        <v>131.10466825399405</v>
      </c>
      <c r="V89" s="39">
        <f t="shared" si="74"/>
        <v>0</v>
      </c>
      <c r="W89" s="14">
        <f t="shared" si="83"/>
        <v>131.10466825399405</v>
      </c>
      <c r="X89" s="8"/>
      <c r="Y89" s="39">
        <f t="shared" si="75"/>
        <v>0</v>
      </c>
      <c r="Z89" s="39">
        <f t="shared" si="75"/>
        <v>0</v>
      </c>
      <c r="AA89" s="39">
        <f t="shared" si="75"/>
        <v>383.79897232475003</v>
      </c>
      <c r="AB89" s="39">
        <f t="shared" si="75"/>
        <v>0</v>
      </c>
      <c r="AC89" s="14">
        <f t="shared" si="76"/>
        <v>383.79897232475003</v>
      </c>
      <c r="AE89" s="39">
        <f t="shared" si="77"/>
        <v>0</v>
      </c>
      <c r="AF89" s="39">
        <f t="shared" si="77"/>
        <v>0</v>
      </c>
      <c r="AG89" s="39">
        <f t="shared" si="77"/>
        <v>85.243461035413674</v>
      </c>
      <c r="AH89" s="39">
        <f t="shared" si="77"/>
        <v>0</v>
      </c>
      <c r="AI89" s="14">
        <f t="shared" si="84"/>
        <v>85.243461035413674</v>
      </c>
      <c r="AJ89" s="8"/>
      <c r="AK89" s="39">
        <f t="shared" si="78"/>
        <v>0</v>
      </c>
      <c r="AL89" s="39">
        <f t="shared" si="78"/>
        <v>0</v>
      </c>
      <c r="AM89" s="39">
        <f t="shared" si="78"/>
        <v>65.571604619714407</v>
      </c>
      <c r="AN89" s="39">
        <f t="shared" si="78"/>
        <v>0</v>
      </c>
      <c r="AO89" s="14">
        <f t="shared" si="85"/>
        <v>65.571604619714407</v>
      </c>
      <c r="AP89" s="8"/>
      <c r="AQ89" s="39">
        <f t="shared" si="79"/>
        <v>0</v>
      </c>
      <c r="AR89" s="39">
        <f t="shared" si="79"/>
        <v>0</v>
      </c>
      <c r="AS89" s="39">
        <f t="shared" si="79"/>
        <v>66.768692315031487</v>
      </c>
      <c r="AT89" s="39">
        <f t="shared" si="79"/>
        <v>0</v>
      </c>
      <c r="AU89" s="14">
        <f t="shared" si="86"/>
        <v>66.768692315031487</v>
      </c>
      <c r="AV89" s="8"/>
      <c r="AW89" s="39">
        <f t="shared" si="80"/>
        <v>0</v>
      </c>
      <c r="AX89" s="39">
        <f t="shared" si="80"/>
        <v>0</v>
      </c>
      <c r="AY89" s="39">
        <f t="shared" si="80"/>
        <v>217.58375797015958</v>
      </c>
      <c r="AZ89" s="39">
        <f t="shared" si="80"/>
        <v>0</v>
      </c>
      <c r="BA89" s="14">
        <f t="shared" si="81"/>
        <v>217.58375797015958</v>
      </c>
    </row>
    <row r="90" spans="2:53" ht="15.75" thickBot="1" x14ac:dyDescent="0.3">
      <c r="B90" s="45" t="s">
        <v>46</v>
      </c>
      <c r="C90" s="45" t="s">
        <v>25</v>
      </c>
      <c r="D90" s="54"/>
      <c r="F90" t="s">
        <v>25</v>
      </c>
      <c r="G90" s="39">
        <f t="shared" si="72"/>
        <v>0</v>
      </c>
      <c r="H90" s="39">
        <f t="shared" si="72"/>
        <v>0</v>
      </c>
      <c r="I90" s="39">
        <f t="shared" si="72"/>
        <v>0</v>
      </c>
      <c r="J90" s="39">
        <f t="shared" si="72"/>
        <v>0</v>
      </c>
      <c r="K90" s="14">
        <f t="shared" si="60"/>
        <v>0</v>
      </c>
      <c r="L90" s="8"/>
      <c r="M90" s="39">
        <f t="shared" si="73"/>
        <v>0</v>
      </c>
      <c r="N90" s="39">
        <f t="shared" si="73"/>
        <v>0</v>
      </c>
      <c r="O90" s="39">
        <f t="shared" si="73"/>
        <v>0</v>
      </c>
      <c r="P90" s="39">
        <f t="shared" si="73"/>
        <v>0</v>
      </c>
      <c r="Q90" s="14">
        <f t="shared" si="82"/>
        <v>0</v>
      </c>
      <c r="R90" s="8"/>
      <c r="S90" s="39">
        <f t="shared" si="74"/>
        <v>0</v>
      </c>
      <c r="T90" s="39">
        <f t="shared" si="74"/>
        <v>0</v>
      </c>
      <c r="U90" s="39">
        <f t="shared" si="74"/>
        <v>0</v>
      </c>
      <c r="V90" s="39">
        <f t="shared" si="74"/>
        <v>0</v>
      </c>
      <c r="W90" s="14">
        <f t="shared" si="83"/>
        <v>0</v>
      </c>
      <c r="X90" s="8"/>
      <c r="Y90" s="39">
        <f t="shared" si="75"/>
        <v>0</v>
      </c>
      <c r="Z90" s="39">
        <f t="shared" si="75"/>
        <v>0</v>
      </c>
      <c r="AA90" s="39">
        <f t="shared" si="75"/>
        <v>0</v>
      </c>
      <c r="AB90" s="39">
        <f t="shared" si="75"/>
        <v>0</v>
      </c>
      <c r="AC90" s="14">
        <f t="shared" si="76"/>
        <v>0</v>
      </c>
      <c r="AE90" s="39">
        <f t="shared" si="77"/>
        <v>0</v>
      </c>
      <c r="AF90" s="39">
        <f t="shared" si="77"/>
        <v>0</v>
      </c>
      <c r="AG90" s="39">
        <f t="shared" si="77"/>
        <v>0</v>
      </c>
      <c r="AH90" s="39">
        <f t="shared" si="77"/>
        <v>0</v>
      </c>
      <c r="AI90" s="14">
        <f t="shared" si="84"/>
        <v>0</v>
      </c>
      <c r="AJ90" s="8"/>
      <c r="AK90" s="39">
        <f t="shared" si="78"/>
        <v>0</v>
      </c>
      <c r="AL90" s="39">
        <f t="shared" si="78"/>
        <v>0</v>
      </c>
      <c r="AM90" s="39">
        <f t="shared" si="78"/>
        <v>0</v>
      </c>
      <c r="AN90" s="39">
        <f t="shared" si="78"/>
        <v>0</v>
      </c>
      <c r="AO90" s="14">
        <f t="shared" si="85"/>
        <v>0</v>
      </c>
      <c r="AP90" s="8"/>
      <c r="AQ90" s="39">
        <f t="shared" si="79"/>
        <v>0</v>
      </c>
      <c r="AR90" s="39">
        <f t="shared" si="79"/>
        <v>0</v>
      </c>
      <c r="AS90" s="39">
        <f t="shared" si="79"/>
        <v>0</v>
      </c>
      <c r="AT90" s="39">
        <f t="shared" si="79"/>
        <v>0</v>
      </c>
      <c r="AU90" s="14">
        <f t="shared" si="86"/>
        <v>0</v>
      </c>
      <c r="AV90" s="8"/>
      <c r="AW90" s="39">
        <f t="shared" si="80"/>
        <v>0</v>
      </c>
      <c r="AX90" s="39">
        <f t="shared" si="80"/>
        <v>0</v>
      </c>
      <c r="AY90" s="39">
        <f t="shared" si="80"/>
        <v>0</v>
      </c>
      <c r="AZ90" s="39">
        <f t="shared" si="80"/>
        <v>0</v>
      </c>
      <c r="BA90" s="14">
        <f t="shared" si="81"/>
        <v>0</v>
      </c>
    </row>
    <row r="91" spans="2:53" ht="15.75" thickBot="1" x14ac:dyDescent="0.3">
      <c r="B91" s="45" t="s">
        <v>47</v>
      </c>
      <c r="C91" s="45" t="s">
        <v>26</v>
      </c>
      <c r="D91" s="54"/>
      <c r="F91" t="s">
        <v>26</v>
      </c>
      <c r="G91" s="39">
        <f t="shared" si="72"/>
        <v>0</v>
      </c>
      <c r="H91" s="39">
        <f t="shared" si="72"/>
        <v>0</v>
      </c>
      <c r="I91" s="39">
        <f t="shared" si="72"/>
        <v>0</v>
      </c>
      <c r="J91" s="39">
        <f t="shared" si="72"/>
        <v>0</v>
      </c>
      <c r="K91" s="14">
        <f t="shared" si="60"/>
        <v>0</v>
      </c>
      <c r="L91" s="8"/>
      <c r="M91" s="39">
        <f t="shared" si="73"/>
        <v>0</v>
      </c>
      <c r="N91" s="39">
        <f t="shared" si="73"/>
        <v>0</v>
      </c>
      <c r="O91" s="39">
        <f t="shared" si="73"/>
        <v>0</v>
      </c>
      <c r="P91" s="39">
        <f t="shared" si="73"/>
        <v>0</v>
      </c>
      <c r="Q91" s="14">
        <f t="shared" si="82"/>
        <v>0</v>
      </c>
      <c r="R91" s="8"/>
      <c r="S91" s="39">
        <f t="shared" si="74"/>
        <v>0</v>
      </c>
      <c r="T91" s="39">
        <f t="shared" si="74"/>
        <v>0</v>
      </c>
      <c r="U91" s="39">
        <f t="shared" si="74"/>
        <v>0</v>
      </c>
      <c r="V91" s="39">
        <f t="shared" si="74"/>
        <v>0</v>
      </c>
      <c r="W91" s="14">
        <f t="shared" si="83"/>
        <v>0</v>
      </c>
      <c r="X91" s="8"/>
      <c r="Y91" s="39">
        <f t="shared" si="75"/>
        <v>0</v>
      </c>
      <c r="Z91" s="39">
        <f t="shared" si="75"/>
        <v>0</v>
      </c>
      <c r="AA91" s="39">
        <f t="shared" si="75"/>
        <v>0</v>
      </c>
      <c r="AB91" s="39">
        <f t="shared" si="75"/>
        <v>0</v>
      </c>
      <c r="AC91" s="14">
        <f t="shared" si="76"/>
        <v>0</v>
      </c>
      <c r="AE91" s="39">
        <f t="shared" si="77"/>
        <v>0</v>
      </c>
      <c r="AF91" s="39">
        <f t="shared" si="77"/>
        <v>0</v>
      </c>
      <c r="AG91" s="39">
        <f t="shared" si="77"/>
        <v>0</v>
      </c>
      <c r="AH91" s="39">
        <f t="shared" si="77"/>
        <v>0</v>
      </c>
      <c r="AI91" s="14">
        <f t="shared" si="84"/>
        <v>0</v>
      </c>
      <c r="AJ91" s="8"/>
      <c r="AK91" s="39">
        <f t="shared" si="78"/>
        <v>0</v>
      </c>
      <c r="AL91" s="39">
        <f t="shared" si="78"/>
        <v>0</v>
      </c>
      <c r="AM91" s="39">
        <f t="shared" si="78"/>
        <v>0</v>
      </c>
      <c r="AN91" s="39">
        <f t="shared" si="78"/>
        <v>0</v>
      </c>
      <c r="AO91" s="14">
        <f t="shared" si="85"/>
        <v>0</v>
      </c>
      <c r="AP91" s="8"/>
      <c r="AQ91" s="39">
        <f t="shared" si="79"/>
        <v>0</v>
      </c>
      <c r="AR91" s="39">
        <f t="shared" si="79"/>
        <v>0</v>
      </c>
      <c r="AS91" s="39">
        <f t="shared" si="79"/>
        <v>0</v>
      </c>
      <c r="AT91" s="39">
        <f t="shared" si="79"/>
        <v>0</v>
      </c>
      <c r="AU91" s="14">
        <f t="shared" si="86"/>
        <v>0</v>
      </c>
      <c r="AV91" s="8"/>
      <c r="AW91" s="39">
        <f t="shared" si="80"/>
        <v>0</v>
      </c>
      <c r="AX91" s="39">
        <f t="shared" si="80"/>
        <v>0</v>
      </c>
      <c r="AY91" s="39">
        <f t="shared" si="80"/>
        <v>0</v>
      </c>
      <c r="AZ91" s="39">
        <f t="shared" si="80"/>
        <v>0</v>
      </c>
      <c r="BA91" s="14">
        <f t="shared" si="81"/>
        <v>0</v>
      </c>
    </row>
    <row r="92" spans="2:53" ht="15.75" thickBot="1" x14ac:dyDescent="0.3">
      <c r="B92" s="45" t="s">
        <v>48</v>
      </c>
      <c r="C92" s="45" t="s">
        <v>27</v>
      </c>
      <c r="D92" s="54"/>
      <c r="F92" t="s">
        <v>27</v>
      </c>
      <c r="G92" s="39">
        <f t="shared" si="72"/>
        <v>0</v>
      </c>
      <c r="H92" s="39">
        <f t="shared" si="72"/>
        <v>0</v>
      </c>
      <c r="I92" s="39">
        <f t="shared" si="72"/>
        <v>0</v>
      </c>
      <c r="J92" s="39">
        <f t="shared" si="72"/>
        <v>0</v>
      </c>
      <c r="K92" s="14">
        <f t="shared" si="60"/>
        <v>0</v>
      </c>
      <c r="L92" s="8"/>
      <c r="M92" s="39">
        <f t="shared" si="73"/>
        <v>0</v>
      </c>
      <c r="N92" s="39">
        <f t="shared" si="73"/>
        <v>0</v>
      </c>
      <c r="O92" s="39">
        <f t="shared" si="73"/>
        <v>0</v>
      </c>
      <c r="P92" s="39">
        <f t="shared" si="73"/>
        <v>0</v>
      </c>
      <c r="Q92" s="14">
        <f t="shared" si="82"/>
        <v>0</v>
      </c>
      <c r="R92" s="8"/>
      <c r="S92" s="39">
        <f t="shared" si="74"/>
        <v>0</v>
      </c>
      <c r="T92" s="39">
        <f t="shared" si="74"/>
        <v>0</v>
      </c>
      <c r="U92" s="39">
        <f t="shared" si="74"/>
        <v>0</v>
      </c>
      <c r="V92" s="39">
        <f t="shared" si="74"/>
        <v>0</v>
      </c>
      <c r="W92" s="14">
        <f t="shared" si="83"/>
        <v>0</v>
      </c>
      <c r="X92" s="8"/>
      <c r="Y92" s="39">
        <f t="shared" si="75"/>
        <v>0</v>
      </c>
      <c r="Z92" s="39">
        <f t="shared" si="75"/>
        <v>0</v>
      </c>
      <c r="AA92" s="39">
        <f t="shared" si="75"/>
        <v>0</v>
      </c>
      <c r="AB92" s="39">
        <f t="shared" si="75"/>
        <v>0</v>
      </c>
      <c r="AC92" s="14">
        <f t="shared" si="76"/>
        <v>0</v>
      </c>
      <c r="AE92" s="39">
        <f t="shared" si="77"/>
        <v>0</v>
      </c>
      <c r="AF92" s="39">
        <f t="shared" si="77"/>
        <v>0</v>
      </c>
      <c r="AG92" s="39">
        <f t="shared" si="77"/>
        <v>0</v>
      </c>
      <c r="AH92" s="39">
        <f t="shared" si="77"/>
        <v>0</v>
      </c>
      <c r="AI92" s="14">
        <f t="shared" si="84"/>
        <v>0</v>
      </c>
      <c r="AJ92" s="8"/>
      <c r="AK92" s="39">
        <f t="shared" si="78"/>
        <v>0</v>
      </c>
      <c r="AL92" s="39">
        <f t="shared" si="78"/>
        <v>0</v>
      </c>
      <c r="AM92" s="39">
        <f t="shared" si="78"/>
        <v>0</v>
      </c>
      <c r="AN92" s="39">
        <f t="shared" si="78"/>
        <v>0</v>
      </c>
      <c r="AO92" s="14">
        <f t="shared" si="85"/>
        <v>0</v>
      </c>
      <c r="AP92" s="8"/>
      <c r="AQ92" s="39">
        <f t="shared" si="79"/>
        <v>0</v>
      </c>
      <c r="AR92" s="39">
        <f t="shared" si="79"/>
        <v>0</v>
      </c>
      <c r="AS92" s="39">
        <f t="shared" si="79"/>
        <v>0</v>
      </c>
      <c r="AT92" s="39">
        <f t="shared" si="79"/>
        <v>0</v>
      </c>
      <c r="AU92" s="14">
        <f t="shared" si="86"/>
        <v>0</v>
      </c>
      <c r="AV92" s="8"/>
      <c r="AW92" s="39">
        <f t="shared" si="80"/>
        <v>0</v>
      </c>
      <c r="AX92" s="39">
        <f t="shared" si="80"/>
        <v>0</v>
      </c>
      <c r="AY92" s="39">
        <f t="shared" si="80"/>
        <v>0</v>
      </c>
      <c r="AZ92" s="39">
        <f t="shared" si="80"/>
        <v>0</v>
      </c>
      <c r="BA92" s="14">
        <f t="shared" si="81"/>
        <v>0</v>
      </c>
    </row>
    <row r="93" spans="2:53" ht="15.75" thickBot="1" x14ac:dyDescent="0.3">
      <c r="B93" s="45" t="s">
        <v>49</v>
      </c>
      <c r="C93" s="45" t="s">
        <v>28</v>
      </c>
      <c r="D93" s="54"/>
      <c r="F93" t="s">
        <v>28</v>
      </c>
      <c r="G93" s="39">
        <f t="shared" si="72"/>
        <v>5426.3558823126123</v>
      </c>
      <c r="H93" s="39">
        <f t="shared" si="72"/>
        <v>0</v>
      </c>
      <c r="I93" s="39">
        <f t="shared" si="72"/>
        <v>109.38947108655677</v>
      </c>
      <c r="J93" s="39">
        <f t="shared" si="72"/>
        <v>392.75150593337975</v>
      </c>
      <c r="K93" s="14">
        <f t="shared" si="60"/>
        <v>5928.4968593325493</v>
      </c>
      <c r="L93" s="8"/>
      <c r="M93" s="39">
        <f t="shared" si="73"/>
        <v>5562.0147793704264</v>
      </c>
      <c r="N93" s="39">
        <f t="shared" si="73"/>
        <v>0</v>
      </c>
      <c r="O93" s="39">
        <f t="shared" si="73"/>
        <v>112.12420786372066</v>
      </c>
      <c r="P93" s="39">
        <f t="shared" si="73"/>
        <v>402.57029358171411</v>
      </c>
      <c r="Q93" s="14">
        <f t="shared" si="82"/>
        <v>6076.7092808158613</v>
      </c>
      <c r="R93" s="8"/>
      <c r="S93" s="39">
        <f t="shared" si="74"/>
        <v>5701.0651488546873</v>
      </c>
      <c r="T93" s="39">
        <f t="shared" si="74"/>
        <v>0</v>
      </c>
      <c r="U93" s="39">
        <f t="shared" si="74"/>
        <v>114.92731306031368</v>
      </c>
      <c r="V93" s="39">
        <f t="shared" si="74"/>
        <v>412.63455092125702</v>
      </c>
      <c r="W93" s="14">
        <f t="shared" si="83"/>
        <v>6228.6270128362576</v>
      </c>
      <c r="X93" s="8"/>
      <c r="Y93" s="39">
        <f t="shared" si="75"/>
        <v>16689.435810537725</v>
      </c>
      <c r="Z93" s="39">
        <f t="shared" si="75"/>
        <v>0</v>
      </c>
      <c r="AA93" s="39">
        <f t="shared" si="75"/>
        <v>336.44099201059112</v>
      </c>
      <c r="AB93" s="39">
        <f t="shared" si="75"/>
        <v>1207.9563504363509</v>
      </c>
      <c r="AC93" s="14">
        <f t="shared" si="76"/>
        <v>18233.833152984666</v>
      </c>
      <c r="AE93" s="39">
        <f t="shared" si="77"/>
        <v>7091.2106892408465</v>
      </c>
      <c r="AF93" s="39">
        <f t="shared" si="77"/>
        <v>0</v>
      </c>
      <c r="AG93" s="39">
        <f t="shared" si="77"/>
        <v>74.725042694756837</v>
      </c>
      <c r="AH93" s="39">
        <f t="shared" si="77"/>
        <v>325.01321416446638</v>
      </c>
      <c r="AI93" s="14">
        <f t="shared" si="84"/>
        <v>7490.9489461000694</v>
      </c>
      <c r="AJ93" s="8"/>
      <c r="AK93" s="39">
        <f t="shared" si="78"/>
        <v>6432.2027457435242</v>
      </c>
      <c r="AL93" s="39">
        <f t="shared" si="78"/>
        <v>0</v>
      </c>
      <c r="AM93" s="39">
        <f t="shared" si="78"/>
        <v>57.480549185306721</v>
      </c>
      <c r="AN93" s="39">
        <f t="shared" si="78"/>
        <v>385.95977366747587</v>
      </c>
      <c r="AO93" s="14">
        <f t="shared" si="85"/>
        <v>6875.6430685963069</v>
      </c>
      <c r="AP93" s="8"/>
      <c r="AQ93" s="39">
        <f t="shared" si="79"/>
        <v>5871.0182367248517</v>
      </c>
      <c r="AR93" s="39">
        <f t="shared" si="79"/>
        <v>0</v>
      </c>
      <c r="AS93" s="39">
        <f t="shared" si="79"/>
        <v>58.529925032502497</v>
      </c>
      <c r="AT93" s="39">
        <f t="shared" si="79"/>
        <v>396.50839630167036</v>
      </c>
      <c r="AU93" s="14">
        <f t="shared" si="86"/>
        <v>6326.0565580590246</v>
      </c>
      <c r="AV93" s="8"/>
      <c r="AW93" s="39">
        <f t="shared" si="80"/>
        <v>19394.431671709222</v>
      </c>
      <c r="AX93" s="39">
        <f t="shared" si="80"/>
        <v>0</v>
      </c>
      <c r="AY93" s="39">
        <f t="shared" si="80"/>
        <v>190.73551691256606</v>
      </c>
      <c r="AZ93" s="39">
        <f t="shared" si="80"/>
        <v>1107.4813841336127</v>
      </c>
      <c r="BA93" s="14">
        <f t="shared" si="81"/>
        <v>20692.648572755403</v>
      </c>
    </row>
    <row r="94" spans="2:53" ht="15.75" thickBot="1" x14ac:dyDescent="0.3">
      <c r="B94" s="45" t="s">
        <v>50</v>
      </c>
      <c r="C94" s="45" t="s">
        <v>29</v>
      </c>
      <c r="D94" s="54"/>
      <c r="F94" t="s">
        <v>29</v>
      </c>
      <c r="G94" s="39">
        <f t="shared" si="72"/>
        <v>7.5562900172891103</v>
      </c>
      <c r="H94" s="39">
        <f t="shared" si="72"/>
        <v>0</v>
      </c>
      <c r="I94" s="39">
        <f t="shared" si="72"/>
        <v>0</v>
      </c>
      <c r="J94" s="39">
        <f t="shared" si="72"/>
        <v>0</v>
      </c>
      <c r="K94" s="14">
        <f t="shared" si="60"/>
        <v>7.5562900172891103</v>
      </c>
      <c r="L94" s="8"/>
      <c r="M94" s="39">
        <f t="shared" si="73"/>
        <v>7.7451972677213368</v>
      </c>
      <c r="N94" s="39">
        <f t="shared" si="73"/>
        <v>0</v>
      </c>
      <c r="O94" s="39">
        <f t="shared" si="73"/>
        <v>0</v>
      </c>
      <c r="P94" s="39">
        <f t="shared" si="73"/>
        <v>0</v>
      </c>
      <c r="Q94" s="14">
        <f t="shared" si="82"/>
        <v>7.7451972677213368</v>
      </c>
      <c r="R94" s="8"/>
      <c r="S94" s="39">
        <f t="shared" si="74"/>
        <v>7.938827199414372</v>
      </c>
      <c r="T94" s="39">
        <f t="shared" si="74"/>
        <v>0</v>
      </c>
      <c r="U94" s="39">
        <f t="shared" si="74"/>
        <v>0</v>
      </c>
      <c r="V94" s="39">
        <f t="shared" si="74"/>
        <v>0</v>
      </c>
      <c r="W94" s="14">
        <f t="shared" si="83"/>
        <v>7.938827199414372</v>
      </c>
      <c r="X94" s="8"/>
      <c r="Y94" s="39">
        <f t="shared" si="75"/>
        <v>23.240314484424818</v>
      </c>
      <c r="Z94" s="39">
        <f t="shared" si="75"/>
        <v>0</v>
      </c>
      <c r="AA94" s="39">
        <f t="shared" si="75"/>
        <v>0</v>
      </c>
      <c r="AB94" s="39">
        <f t="shared" si="75"/>
        <v>0</v>
      </c>
      <c r="AC94" s="14">
        <f t="shared" si="76"/>
        <v>23.240314484424818</v>
      </c>
      <c r="AE94" s="39">
        <f t="shared" si="77"/>
        <v>9.8746277803600773</v>
      </c>
      <c r="AF94" s="39">
        <f t="shared" si="77"/>
        <v>0</v>
      </c>
      <c r="AG94" s="39">
        <f t="shared" si="77"/>
        <v>0</v>
      </c>
      <c r="AH94" s="39">
        <f t="shared" si="77"/>
        <v>0</v>
      </c>
      <c r="AI94" s="14">
        <f t="shared" si="84"/>
        <v>9.8746277803600773</v>
      </c>
      <c r="AJ94" s="8"/>
      <c r="AK94" s="39">
        <f t="shared" si="78"/>
        <v>8.9569483555743954</v>
      </c>
      <c r="AL94" s="39">
        <f t="shared" si="78"/>
        <v>0</v>
      </c>
      <c r="AM94" s="39">
        <f t="shared" si="78"/>
        <v>0</v>
      </c>
      <c r="AN94" s="39">
        <f t="shared" si="78"/>
        <v>0</v>
      </c>
      <c r="AO94" s="14">
        <f t="shared" si="85"/>
        <v>8.9569483555743954</v>
      </c>
      <c r="AP94" s="8"/>
      <c r="AQ94" s="39">
        <f t="shared" si="79"/>
        <v>8.1754896758779445</v>
      </c>
      <c r="AR94" s="39">
        <f t="shared" si="79"/>
        <v>0</v>
      </c>
      <c r="AS94" s="39">
        <f t="shared" si="79"/>
        <v>0</v>
      </c>
      <c r="AT94" s="39">
        <f t="shared" si="79"/>
        <v>0</v>
      </c>
      <c r="AU94" s="14">
        <f t="shared" si="86"/>
        <v>8.1754896758779445</v>
      </c>
      <c r="AV94" s="8"/>
      <c r="AW94" s="39">
        <f t="shared" si="80"/>
        <v>27.007065811812417</v>
      </c>
      <c r="AX94" s="39">
        <f t="shared" si="80"/>
        <v>0</v>
      </c>
      <c r="AY94" s="39">
        <f t="shared" si="80"/>
        <v>0</v>
      </c>
      <c r="AZ94" s="39">
        <f t="shared" si="80"/>
        <v>0</v>
      </c>
      <c r="BA94" s="14">
        <f t="shared" si="81"/>
        <v>27.007065811812417</v>
      </c>
    </row>
    <row r="95" spans="2:53" ht="15.75" thickBot="1" x14ac:dyDescent="0.3">
      <c r="B95" s="45" t="s">
        <v>51</v>
      </c>
      <c r="C95" s="45" t="s">
        <v>30</v>
      </c>
      <c r="D95" s="54"/>
      <c r="F95" t="s">
        <v>30</v>
      </c>
      <c r="G95" s="39">
        <f t="shared" si="72"/>
        <v>0</v>
      </c>
      <c r="H95" s="39">
        <f t="shared" si="72"/>
        <v>0</v>
      </c>
      <c r="I95" s="39">
        <f t="shared" si="72"/>
        <v>0</v>
      </c>
      <c r="J95" s="39">
        <f t="shared" si="72"/>
        <v>0</v>
      </c>
      <c r="K95" s="14">
        <f t="shared" si="60"/>
        <v>0</v>
      </c>
      <c r="L95" s="8"/>
      <c r="M95" s="39">
        <f t="shared" si="73"/>
        <v>0</v>
      </c>
      <c r="N95" s="39">
        <f t="shared" si="73"/>
        <v>0</v>
      </c>
      <c r="O95" s="39">
        <f t="shared" si="73"/>
        <v>0</v>
      </c>
      <c r="P95" s="39">
        <f t="shared" si="73"/>
        <v>0</v>
      </c>
      <c r="Q95" s="14">
        <f t="shared" si="82"/>
        <v>0</v>
      </c>
      <c r="R95" s="8"/>
      <c r="S95" s="39">
        <f t="shared" si="74"/>
        <v>0</v>
      </c>
      <c r="T95" s="39">
        <f t="shared" si="74"/>
        <v>0</v>
      </c>
      <c r="U95" s="39">
        <f t="shared" si="74"/>
        <v>0</v>
      </c>
      <c r="V95" s="39">
        <f t="shared" si="74"/>
        <v>0</v>
      </c>
      <c r="W95" s="14">
        <f t="shared" si="83"/>
        <v>0</v>
      </c>
      <c r="X95" s="8"/>
      <c r="Y95" s="39">
        <f t="shared" si="75"/>
        <v>0</v>
      </c>
      <c r="Z95" s="39">
        <f t="shared" si="75"/>
        <v>0</v>
      </c>
      <c r="AA95" s="39">
        <f t="shared" si="75"/>
        <v>0</v>
      </c>
      <c r="AB95" s="39">
        <f t="shared" si="75"/>
        <v>0</v>
      </c>
      <c r="AC95" s="14">
        <f t="shared" si="76"/>
        <v>0</v>
      </c>
      <c r="AE95" s="39">
        <f t="shared" si="77"/>
        <v>0</v>
      </c>
      <c r="AF95" s="39">
        <f t="shared" si="77"/>
        <v>0</v>
      </c>
      <c r="AG95" s="39">
        <f t="shared" si="77"/>
        <v>0</v>
      </c>
      <c r="AH95" s="39">
        <f t="shared" si="77"/>
        <v>0</v>
      </c>
      <c r="AI95" s="14">
        <f t="shared" si="84"/>
        <v>0</v>
      </c>
      <c r="AJ95" s="8"/>
      <c r="AK95" s="39">
        <f t="shared" si="78"/>
        <v>0</v>
      </c>
      <c r="AL95" s="39">
        <f t="shared" si="78"/>
        <v>0</v>
      </c>
      <c r="AM95" s="39">
        <f t="shared" si="78"/>
        <v>0</v>
      </c>
      <c r="AN95" s="39">
        <f t="shared" si="78"/>
        <v>0</v>
      </c>
      <c r="AO95" s="14">
        <f t="shared" si="85"/>
        <v>0</v>
      </c>
      <c r="AP95" s="8"/>
      <c r="AQ95" s="39">
        <f t="shared" si="79"/>
        <v>0</v>
      </c>
      <c r="AR95" s="39">
        <f t="shared" si="79"/>
        <v>0</v>
      </c>
      <c r="AS95" s="39">
        <f t="shared" si="79"/>
        <v>0</v>
      </c>
      <c r="AT95" s="39">
        <f t="shared" si="79"/>
        <v>0</v>
      </c>
      <c r="AU95" s="14">
        <f t="shared" si="86"/>
        <v>0</v>
      </c>
      <c r="AV95" s="8"/>
      <c r="AW95" s="39">
        <f t="shared" si="80"/>
        <v>0</v>
      </c>
      <c r="AX95" s="39">
        <f t="shared" si="80"/>
        <v>0</v>
      </c>
      <c r="AY95" s="39">
        <f t="shared" si="80"/>
        <v>0</v>
      </c>
      <c r="AZ95" s="39">
        <f t="shared" si="80"/>
        <v>0</v>
      </c>
      <c r="BA95" s="14">
        <f t="shared" si="81"/>
        <v>0</v>
      </c>
    </row>
    <row r="96" spans="2:53" ht="15.75" thickBot="1" x14ac:dyDescent="0.3">
      <c r="B96" s="45" t="s">
        <v>52</v>
      </c>
      <c r="C96" s="45" t="s">
        <v>31</v>
      </c>
      <c r="D96" s="54"/>
      <c r="F96" t="s">
        <v>31</v>
      </c>
      <c r="G96" s="39">
        <f t="shared" si="72"/>
        <v>1233.6608813759656</v>
      </c>
      <c r="H96" s="39">
        <f t="shared" si="72"/>
        <v>0</v>
      </c>
      <c r="I96" s="39">
        <f t="shared" si="72"/>
        <v>0</v>
      </c>
      <c r="J96" s="39">
        <f t="shared" si="72"/>
        <v>0</v>
      </c>
      <c r="K96" s="14">
        <f t="shared" si="60"/>
        <v>1233.6608813759656</v>
      </c>
      <c r="L96" s="8"/>
      <c r="M96" s="39">
        <f t="shared" si="73"/>
        <v>1264.5024034103642</v>
      </c>
      <c r="N96" s="39">
        <f t="shared" si="73"/>
        <v>0</v>
      </c>
      <c r="O96" s="39">
        <f t="shared" si="73"/>
        <v>0</v>
      </c>
      <c r="P96" s="39">
        <f t="shared" si="73"/>
        <v>0</v>
      </c>
      <c r="Q96" s="14">
        <f t="shared" si="82"/>
        <v>1264.5024034103642</v>
      </c>
      <c r="R96" s="8"/>
      <c r="S96" s="39">
        <f t="shared" si="74"/>
        <v>1296.1149634956237</v>
      </c>
      <c r="T96" s="39">
        <f t="shared" si="74"/>
        <v>0</v>
      </c>
      <c r="U96" s="39">
        <f t="shared" si="74"/>
        <v>0</v>
      </c>
      <c r="V96" s="39">
        <f t="shared" si="74"/>
        <v>0</v>
      </c>
      <c r="W96" s="14">
        <f t="shared" si="83"/>
        <v>1296.1149634956237</v>
      </c>
      <c r="X96" s="8"/>
      <c r="Y96" s="39">
        <f t="shared" si="75"/>
        <v>3794.2782482819534</v>
      </c>
      <c r="Z96" s="39">
        <f t="shared" si="75"/>
        <v>0</v>
      </c>
      <c r="AA96" s="39">
        <f t="shared" si="75"/>
        <v>0</v>
      </c>
      <c r="AB96" s="39">
        <f t="shared" si="75"/>
        <v>0</v>
      </c>
      <c r="AC96" s="14">
        <f t="shared" si="76"/>
        <v>3794.2782482819534</v>
      </c>
      <c r="AE96" s="39">
        <f t="shared" si="77"/>
        <v>1612.1591393270785</v>
      </c>
      <c r="AF96" s="39">
        <f t="shared" si="77"/>
        <v>0</v>
      </c>
      <c r="AG96" s="39">
        <f t="shared" si="77"/>
        <v>0</v>
      </c>
      <c r="AH96" s="39">
        <f t="shared" si="77"/>
        <v>0</v>
      </c>
      <c r="AI96" s="14">
        <f t="shared" si="84"/>
        <v>1612.1591393270785</v>
      </c>
      <c r="AJ96" s="8"/>
      <c r="AK96" s="39">
        <f t="shared" si="78"/>
        <v>1462.3362493359068</v>
      </c>
      <c r="AL96" s="39">
        <f t="shared" si="78"/>
        <v>0</v>
      </c>
      <c r="AM96" s="39">
        <f t="shared" si="78"/>
        <v>0</v>
      </c>
      <c r="AN96" s="39">
        <f t="shared" si="78"/>
        <v>0</v>
      </c>
      <c r="AO96" s="14">
        <f t="shared" si="85"/>
        <v>1462.3362493359068</v>
      </c>
      <c r="AP96" s="8"/>
      <c r="AQ96" s="39">
        <f t="shared" si="79"/>
        <v>1334.7531362807667</v>
      </c>
      <c r="AR96" s="39">
        <f t="shared" si="79"/>
        <v>0</v>
      </c>
      <c r="AS96" s="39">
        <f t="shared" si="79"/>
        <v>0</v>
      </c>
      <c r="AT96" s="39">
        <f t="shared" si="79"/>
        <v>0</v>
      </c>
      <c r="AU96" s="14">
        <f t="shared" si="86"/>
        <v>1334.7531362807667</v>
      </c>
      <c r="AV96" s="8"/>
      <c r="AW96" s="39">
        <f t="shared" si="80"/>
        <v>4409.2485249437523</v>
      </c>
      <c r="AX96" s="39">
        <f t="shared" si="80"/>
        <v>0</v>
      </c>
      <c r="AY96" s="39">
        <f t="shared" si="80"/>
        <v>0</v>
      </c>
      <c r="AZ96" s="39">
        <f t="shared" si="80"/>
        <v>0</v>
      </c>
      <c r="BA96" s="14">
        <f t="shared" si="81"/>
        <v>4409.2485249437523</v>
      </c>
    </row>
    <row r="97" spans="2:53" ht="15.75" thickBot="1" x14ac:dyDescent="0.3">
      <c r="B97" s="45" t="s">
        <v>53</v>
      </c>
      <c r="C97" s="45" t="s">
        <v>32</v>
      </c>
      <c r="D97" s="54"/>
      <c r="F97" t="s">
        <v>32</v>
      </c>
      <c r="G97" s="39">
        <f t="shared" si="72"/>
        <v>0</v>
      </c>
      <c r="H97" s="39">
        <f t="shared" si="72"/>
        <v>0</v>
      </c>
      <c r="I97" s="39">
        <f t="shared" si="72"/>
        <v>0</v>
      </c>
      <c r="J97" s="39">
        <f t="shared" si="72"/>
        <v>0</v>
      </c>
      <c r="K97" s="14">
        <f t="shared" si="60"/>
        <v>0</v>
      </c>
      <c r="L97" s="8"/>
      <c r="M97" s="39">
        <f t="shared" si="73"/>
        <v>0</v>
      </c>
      <c r="N97" s="39">
        <f t="shared" si="73"/>
        <v>0</v>
      </c>
      <c r="O97" s="39">
        <f t="shared" si="73"/>
        <v>0</v>
      </c>
      <c r="P97" s="39">
        <f t="shared" si="73"/>
        <v>0</v>
      </c>
      <c r="Q97" s="14">
        <f t="shared" si="82"/>
        <v>0</v>
      </c>
      <c r="R97" s="8"/>
      <c r="S97" s="39">
        <f t="shared" si="74"/>
        <v>0</v>
      </c>
      <c r="T97" s="39">
        <f t="shared" si="74"/>
        <v>0</v>
      </c>
      <c r="U97" s="39">
        <f t="shared" si="74"/>
        <v>0</v>
      </c>
      <c r="V97" s="39">
        <f t="shared" si="74"/>
        <v>0</v>
      </c>
      <c r="W97" s="14">
        <f t="shared" si="83"/>
        <v>0</v>
      </c>
      <c r="X97" s="8"/>
      <c r="Y97" s="39">
        <f t="shared" si="75"/>
        <v>0</v>
      </c>
      <c r="Z97" s="39">
        <f t="shared" si="75"/>
        <v>0</v>
      </c>
      <c r="AA97" s="39">
        <f t="shared" si="75"/>
        <v>0</v>
      </c>
      <c r="AB97" s="39">
        <f t="shared" si="75"/>
        <v>0</v>
      </c>
      <c r="AC97" s="14">
        <f t="shared" si="76"/>
        <v>0</v>
      </c>
      <c r="AE97" s="39">
        <f t="shared" si="77"/>
        <v>0</v>
      </c>
      <c r="AF97" s="39">
        <f t="shared" si="77"/>
        <v>0</v>
      </c>
      <c r="AG97" s="39">
        <f t="shared" si="77"/>
        <v>0</v>
      </c>
      <c r="AH97" s="39">
        <f t="shared" si="77"/>
        <v>0</v>
      </c>
      <c r="AI97" s="14">
        <f t="shared" si="84"/>
        <v>0</v>
      </c>
      <c r="AJ97" s="8"/>
      <c r="AK97" s="39">
        <f t="shared" si="78"/>
        <v>0</v>
      </c>
      <c r="AL97" s="39">
        <f t="shared" si="78"/>
        <v>0</v>
      </c>
      <c r="AM97" s="39">
        <f t="shared" si="78"/>
        <v>0</v>
      </c>
      <c r="AN97" s="39">
        <f t="shared" si="78"/>
        <v>0</v>
      </c>
      <c r="AO97" s="14">
        <f t="shared" si="85"/>
        <v>0</v>
      </c>
      <c r="AP97" s="8"/>
      <c r="AQ97" s="39">
        <f t="shared" si="79"/>
        <v>0</v>
      </c>
      <c r="AR97" s="39">
        <f t="shared" si="79"/>
        <v>0</v>
      </c>
      <c r="AS97" s="39">
        <f t="shared" si="79"/>
        <v>0</v>
      </c>
      <c r="AT97" s="39">
        <f t="shared" si="79"/>
        <v>0</v>
      </c>
      <c r="AU97" s="14">
        <f t="shared" si="86"/>
        <v>0</v>
      </c>
      <c r="AV97" s="8"/>
      <c r="AW97" s="39">
        <f t="shared" si="80"/>
        <v>0</v>
      </c>
      <c r="AX97" s="39">
        <f t="shared" si="80"/>
        <v>0</v>
      </c>
      <c r="AY97" s="39">
        <f t="shared" si="80"/>
        <v>0</v>
      </c>
      <c r="AZ97" s="39">
        <f t="shared" si="80"/>
        <v>0</v>
      </c>
      <c r="BA97" s="14">
        <f t="shared" si="81"/>
        <v>0</v>
      </c>
    </row>
    <row r="98" spans="2:53" ht="15.75" thickBot="1" x14ac:dyDescent="0.3">
      <c r="B98" s="45"/>
      <c r="C98" s="45"/>
      <c r="D98" s="54"/>
      <c r="F98" s="4" t="s">
        <v>2</v>
      </c>
      <c r="G98" s="13">
        <f>SUM(G80:G97)</f>
        <v>386499.84144002991</v>
      </c>
      <c r="H98" s="13">
        <f t="shared" ref="H98:J98" si="87">SUM(H80:H97)</f>
        <v>0</v>
      </c>
      <c r="I98" s="13">
        <f t="shared" si="87"/>
        <v>21208.664235000004</v>
      </c>
      <c r="J98" s="13">
        <f t="shared" si="87"/>
        <v>101384.20398514034</v>
      </c>
      <c r="K98" s="14">
        <f t="shared" si="60"/>
        <v>509092.70966017025</v>
      </c>
      <c r="L98" s="8"/>
      <c r="M98" s="13">
        <f>SUM(M80:M97)</f>
        <v>396162.33747603063</v>
      </c>
      <c r="N98" s="13">
        <f t="shared" ref="N98:P98" si="88">SUM(N80:N97)</f>
        <v>0</v>
      </c>
      <c r="O98" s="13">
        <f t="shared" si="88"/>
        <v>21738.880840875005</v>
      </c>
      <c r="P98" s="13">
        <f t="shared" si="88"/>
        <v>103918.8090847688</v>
      </c>
      <c r="Q98" s="14">
        <f t="shared" si="82"/>
        <v>521820.02740167448</v>
      </c>
      <c r="R98" s="8"/>
      <c r="S98" s="13">
        <f>SUM(S80:S97)</f>
        <v>406066.39591293142</v>
      </c>
      <c r="T98" s="13">
        <f t="shared" ref="T98:V98" si="89">SUM(T80:T97)</f>
        <v>0</v>
      </c>
      <c r="U98" s="13">
        <f t="shared" si="89"/>
        <v>22282.352861896881</v>
      </c>
      <c r="V98" s="13">
        <f t="shared" si="89"/>
        <v>106516.77931188802</v>
      </c>
      <c r="W98" s="14">
        <f t="shared" si="83"/>
        <v>534865.52808671631</v>
      </c>
      <c r="X98" s="8"/>
      <c r="Y98" s="13">
        <f t="shared" si="75"/>
        <v>1188728.5748289921</v>
      </c>
      <c r="Z98" s="13">
        <f t="shared" si="75"/>
        <v>0</v>
      </c>
      <c r="AA98" s="13">
        <f t="shared" si="75"/>
        <v>65229.897937771893</v>
      </c>
      <c r="AB98" s="13">
        <f t="shared" si="75"/>
        <v>311819.79238179716</v>
      </c>
      <c r="AC98" s="14">
        <f t="shared" si="76"/>
        <v>1565778.2651485612</v>
      </c>
      <c r="AE98" s="13">
        <f>SUM(AE80:AE97)</f>
        <v>505081.47022627178</v>
      </c>
      <c r="AF98" s="13">
        <f t="shared" ref="AF98:AH98" si="90">SUM(AF80:AF97)</f>
        <v>0</v>
      </c>
      <c r="AG98" s="13">
        <f t="shared" si="90"/>
        <v>14487.850839000002</v>
      </c>
      <c r="AH98" s="13">
        <f t="shared" si="90"/>
        <v>83898.356861566543</v>
      </c>
      <c r="AI98" s="14">
        <f t="shared" si="84"/>
        <v>603467.6779268384</v>
      </c>
      <c r="AJ98" s="8"/>
      <c r="AK98" s="13">
        <f>SUM(AK80:AK97)</f>
        <v>458142.70115296805</v>
      </c>
      <c r="AL98" s="13">
        <f t="shared" ref="AL98:AN98" si="91">SUM(AL80:AL97)</f>
        <v>0</v>
      </c>
      <c r="AM98" s="13">
        <f t="shared" si="91"/>
        <v>11144.451615000002</v>
      </c>
      <c r="AN98" s="13">
        <f t="shared" si="91"/>
        <v>99630.997799915276</v>
      </c>
      <c r="AO98" s="14">
        <f t="shared" si="85"/>
        <v>568918.15056788339</v>
      </c>
      <c r="AP98" s="8"/>
      <c r="AQ98" s="13">
        <f>SUM(AQ80:AQ97)</f>
        <v>418171.54399733373</v>
      </c>
      <c r="AR98" s="13">
        <f t="shared" ref="AR98:AT98" si="92">SUM(AR80:AR97)</f>
        <v>0</v>
      </c>
      <c r="AS98" s="13">
        <f t="shared" si="92"/>
        <v>11347.906845000003</v>
      </c>
      <c r="AT98" s="13">
        <f t="shared" si="92"/>
        <v>102354.00125821095</v>
      </c>
      <c r="AU98" s="14">
        <f t="shared" si="86"/>
        <v>531873.4521005447</v>
      </c>
      <c r="AV98" s="8"/>
      <c r="AW98" s="13">
        <f t="shared" si="80"/>
        <v>1381395.7153765736</v>
      </c>
      <c r="AX98" s="13">
        <f t="shared" si="80"/>
        <v>0</v>
      </c>
      <c r="AY98" s="13">
        <f t="shared" si="80"/>
        <v>36980.209299000009</v>
      </c>
      <c r="AZ98" s="13">
        <f t="shared" si="80"/>
        <v>285883.35591969278</v>
      </c>
      <c r="BA98" s="14">
        <f t="shared" si="81"/>
        <v>1704259.2805952663</v>
      </c>
    </row>
    <row r="99" spans="2:53" s="1" customFormat="1" x14ac:dyDescent="0.25">
      <c r="B99" s="47"/>
      <c r="C99" s="47"/>
      <c r="D99" s="48"/>
      <c r="F99" s="24"/>
      <c r="G99" s="49"/>
      <c r="H99" s="49"/>
      <c r="I99" s="49"/>
      <c r="J99" s="49"/>
      <c r="K99" s="50"/>
      <c r="L99" s="51"/>
      <c r="M99" s="49"/>
      <c r="N99" s="49"/>
      <c r="O99" s="49"/>
      <c r="P99" s="49"/>
      <c r="Q99" s="50"/>
      <c r="R99" s="51"/>
      <c r="S99" s="49"/>
      <c r="T99" s="49"/>
      <c r="U99" s="49"/>
      <c r="V99" s="49"/>
      <c r="W99" s="50"/>
      <c r="X99" s="51"/>
      <c r="Y99" s="49"/>
      <c r="Z99" s="49"/>
      <c r="AA99" s="49"/>
      <c r="AB99" s="49"/>
      <c r="AC99" s="50"/>
      <c r="AE99" s="49"/>
      <c r="AF99" s="49"/>
      <c r="AG99" s="49"/>
      <c r="AH99" s="49"/>
      <c r="AI99" s="50"/>
      <c r="AJ99" s="51"/>
      <c r="AK99" s="49"/>
      <c r="AL99" s="49"/>
      <c r="AM99" s="49"/>
      <c r="AN99" s="49"/>
      <c r="AO99" s="50"/>
      <c r="AP99" s="51"/>
      <c r="AQ99" s="49"/>
      <c r="AR99" s="49"/>
      <c r="AS99" s="49"/>
      <c r="AT99" s="49"/>
      <c r="AU99" s="50"/>
      <c r="AV99" s="51"/>
      <c r="AW99" s="49"/>
      <c r="AX99" s="49"/>
      <c r="AY99" s="49"/>
      <c r="AZ99" s="49"/>
      <c r="BA99" s="50"/>
    </row>
    <row r="100" spans="2:53" x14ac:dyDescent="0.25"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E100" s="46" t="s">
        <v>58</v>
      </c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</row>
    <row r="101" spans="2:53" hidden="1" outlineLevel="1" x14ac:dyDescent="0.25">
      <c r="F101" t="s">
        <v>56</v>
      </c>
      <c r="G101" s="39">
        <f>SUM(G98,G78)</f>
        <v>566399.7640000002</v>
      </c>
      <c r="H101" s="39">
        <f t="shared" ref="H101:K101" si="93">SUM(H98,H78)</f>
        <v>494627.38850441662</v>
      </c>
      <c r="I101" s="39">
        <f t="shared" si="93"/>
        <v>128537.359</v>
      </c>
      <c r="J101" s="39">
        <f t="shared" si="93"/>
        <v>147845.18349999998</v>
      </c>
      <c r="K101" s="39">
        <f t="shared" si="93"/>
        <v>1337409.6950044169</v>
      </c>
      <c r="L101" s="8"/>
      <c r="M101" s="39">
        <f>SUM(M98,M78)</f>
        <v>580559.75810000021</v>
      </c>
      <c r="N101" s="39">
        <f t="shared" ref="N101:Q101" si="94">SUM(N98,N78)</f>
        <v>506993.07321702701</v>
      </c>
      <c r="O101" s="39">
        <f t="shared" si="94"/>
        <v>131750.79297499999</v>
      </c>
      <c r="P101" s="39">
        <f t="shared" si="94"/>
        <v>151541.31308749993</v>
      </c>
      <c r="Q101" s="39">
        <f t="shared" si="94"/>
        <v>1370844.9373795271</v>
      </c>
      <c r="R101" s="8"/>
      <c r="S101" s="39">
        <f>SUM(S98,S78)</f>
        <v>595073.75205250015</v>
      </c>
      <c r="T101" s="39">
        <f t="shared" ref="T101:W101" si="95">SUM(T98,T78)</f>
        <v>519667.90004745271</v>
      </c>
      <c r="U101" s="39">
        <f t="shared" si="95"/>
        <v>135044.56279937501</v>
      </c>
      <c r="V101" s="39">
        <f t="shared" si="95"/>
        <v>155329.84591468744</v>
      </c>
      <c r="W101" s="39">
        <f t="shared" si="95"/>
        <v>1405116.0608140153</v>
      </c>
      <c r="X101" s="8"/>
      <c r="Y101" s="39">
        <f>SUM(Y98,Y78)</f>
        <v>1742033.2741525008</v>
      </c>
      <c r="Z101" s="39">
        <f t="shared" ref="Z101:AC101" si="96">SUM(Z98,Z78)</f>
        <v>1521288.3617688962</v>
      </c>
      <c r="AA101" s="39">
        <f t="shared" si="96"/>
        <v>395332.71477437497</v>
      </c>
      <c r="AB101" s="39">
        <f t="shared" si="96"/>
        <v>454716.34250218736</v>
      </c>
      <c r="AC101" s="39">
        <f t="shared" si="96"/>
        <v>4113370.6931979591</v>
      </c>
      <c r="AE101" s="39">
        <f>SUM(AE98,AE78)</f>
        <v>736319.97506000032</v>
      </c>
      <c r="AF101" s="39">
        <f t="shared" ref="AF101:AI101" si="97">SUM(AF98,AF78)</f>
        <v>454705.35754999984</v>
      </c>
      <c r="AG101" s="39">
        <f t="shared" si="97"/>
        <v>87805.156599999988</v>
      </c>
      <c r="AH101" s="39">
        <f t="shared" si="97"/>
        <v>120610.94426999998</v>
      </c>
      <c r="AI101" s="39">
        <f t="shared" si="97"/>
        <v>1399441.4334800001</v>
      </c>
      <c r="AJ101" s="8"/>
      <c r="AK101" s="39">
        <f>SUM(AK98,AK78)</f>
        <v>667891.50300000049</v>
      </c>
      <c r="AL101" s="39">
        <f t="shared" ref="AL101:AO101" si="98">SUM(AL98,AL78)</f>
        <v>535516.38199999975</v>
      </c>
      <c r="AM101" s="39">
        <f t="shared" si="98"/>
        <v>67542.130999999994</v>
      </c>
      <c r="AN101" s="39">
        <f t="shared" si="98"/>
        <v>143227.93881455404</v>
      </c>
      <c r="AO101" s="39">
        <f t="shared" si="98"/>
        <v>1414177.9548145542</v>
      </c>
      <c r="AP101" s="8"/>
      <c r="AQ101" s="39">
        <f>SUM(AQ98,AQ78)</f>
        <v>609620.58400000038</v>
      </c>
      <c r="AR101" s="39">
        <f t="shared" ref="AR101:AU101" si="99">SUM(AR98,AR78)</f>
        <v>555984.66299999983</v>
      </c>
      <c r="AS101" s="39">
        <f t="shared" si="99"/>
        <v>68775.192999999999</v>
      </c>
      <c r="AT101" s="39">
        <f t="shared" si="99"/>
        <v>147142.48530439081</v>
      </c>
      <c r="AU101" s="39">
        <f t="shared" si="99"/>
        <v>1381522.925304391</v>
      </c>
      <c r="AV101" s="8"/>
      <c r="AW101" s="39">
        <f>SUM(AW98,AW78)</f>
        <v>2013832.0620600013</v>
      </c>
      <c r="AX101" s="39">
        <f t="shared" ref="AX101:BA101" si="100">SUM(AX98,AX78)</f>
        <v>1546206.4025499993</v>
      </c>
      <c r="AY101" s="39">
        <f t="shared" si="100"/>
        <v>224122.48059999998</v>
      </c>
      <c r="AZ101" s="39">
        <f t="shared" si="100"/>
        <v>410981.36838894489</v>
      </c>
      <c r="BA101" s="39">
        <f t="shared" si="100"/>
        <v>4195142.3135989457</v>
      </c>
    </row>
    <row r="102" spans="2:53" hidden="1" outlineLevel="1" x14ac:dyDescent="0.25">
      <c r="F102" t="s">
        <v>56</v>
      </c>
      <c r="G102" s="8" t="b">
        <f>ROUND(G101,0)=ROUND(G13,0)</f>
        <v>1</v>
      </c>
      <c r="H102" s="8" t="b">
        <f>ROUND(H101,0)=ROUND(H13,0)</f>
        <v>1</v>
      </c>
      <c r="I102" s="8" t="b">
        <f>ROUND(I101,0)=ROUND(I13,0)</f>
        <v>1</v>
      </c>
      <c r="J102" s="8" t="b">
        <f>ROUND(J101,0)=ROUND(J13,0)</f>
        <v>1</v>
      </c>
      <c r="K102" s="8" t="b">
        <f>ROUND(K101,0)=ROUND(K13,0)</f>
        <v>1</v>
      </c>
      <c r="L102" s="8"/>
      <c r="M102" s="8" t="b">
        <f>ROUND(M101,0)=ROUND(M13,0)</f>
        <v>1</v>
      </c>
      <c r="N102" s="8" t="b">
        <f>ROUND(N101,0)=ROUND(N13,0)</f>
        <v>1</v>
      </c>
      <c r="O102" s="8" t="b">
        <f>ROUND(O101,0)=ROUND(O13,0)</f>
        <v>1</v>
      </c>
      <c r="P102" s="8" t="b">
        <f>ROUND(P101,0)=ROUND(P13,0)</f>
        <v>1</v>
      </c>
      <c r="Q102" s="8" t="b">
        <f>ROUND(Q101,0)=ROUND(Q13,0)</f>
        <v>1</v>
      </c>
      <c r="R102" s="8"/>
      <c r="S102" s="8" t="b">
        <f>ROUND(S101,0)=ROUND(S13,0)</f>
        <v>1</v>
      </c>
      <c r="T102" s="8" t="b">
        <f>ROUND(T101,0)=ROUND(T13,0)</f>
        <v>1</v>
      </c>
      <c r="U102" s="8" t="b">
        <f>ROUND(U101,0)=ROUND(U13,0)</f>
        <v>1</v>
      </c>
      <c r="V102" s="8" t="b">
        <f>ROUND(V101,0)=ROUND(V13,0)</f>
        <v>1</v>
      </c>
      <c r="W102" s="8" t="b">
        <f>ROUND(W101,0)=ROUND(W13,0)</f>
        <v>1</v>
      </c>
      <c r="X102" s="8"/>
      <c r="Y102" s="8" t="b">
        <f>ROUND(Y101,0)=ROUND(Y13,0)</f>
        <v>1</v>
      </c>
      <c r="Z102" s="8" t="b">
        <f>ROUND(Z101,0)=ROUND(Z13,0)</f>
        <v>1</v>
      </c>
      <c r="AA102" s="8" t="b">
        <f>ROUND(AA101,0)=ROUND(AA13,0)</f>
        <v>1</v>
      </c>
      <c r="AB102" s="8" t="b">
        <f>ROUND(AB101,0)=ROUND(AB13,0)</f>
        <v>1</v>
      </c>
      <c r="AC102" s="8" t="b">
        <f>ROUND(AC101,0)=ROUND(AC13,0)</f>
        <v>1</v>
      </c>
      <c r="AE102" s="8" t="b">
        <f>ROUND(AE101,0)=ROUND(AE13,0)</f>
        <v>1</v>
      </c>
      <c r="AF102" s="8" t="b">
        <f>ROUND(AF101,0)=ROUND(AF13,0)</f>
        <v>1</v>
      </c>
      <c r="AG102" s="8" t="b">
        <f>ROUND(AG101,0)=ROUND(AG13,0)</f>
        <v>1</v>
      </c>
      <c r="AH102" s="8" t="b">
        <f>ROUND(AH101,0)=ROUND(AH13,0)</f>
        <v>1</v>
      </c>
      <c r="AI102" s="8" t="b">
        <f>ROUND(AI101,0)=ROUND(AI13,0)</f>
        <v>1</v>
      </c>
      <c r="AJ102" s="8"/>
      <c r="AK102" s="8" t="b">
        <f>ROUND(AK101,0)=ROUND(AK13,0)</f>
        <v>1</v>
      </c>
      <c r="AL102" s="8" t="b">
        <f>ROUND(AL101,0)=ROUND(AL13,0)</f>
        <v>1</v>
      </c>
      <c r="AM102" s="8" t="b">
        <f>ROUND(AM101,0)=ROUND(AM13,0)</f>
        <v>1</v>
      </c>
      <c r="AN102" s="8" t="b">
        <f>ROUND(AN101,0)=ROUND(AN13,0)</f>
        <v>1</v>
      </c>
      <c r="AO102" s="8" t="b">
        <f>ROUND(AO101,0)=ROUND(AO13,0)</f>
        <v>1</v>
      </c>
      <c r="AP102" s="8"/>
      <c r="AQ102" s="8" t="b">
        <f>ROUND(AQ101,0)=ROUND(AQ13,0)</f>
        <v>1</v>
      </c>
      <c r="AR102" s="8" t="b">
        <f>ROUND(AR101,0)=ROUND(AR13,0)</f>
        <v>1</v>
      </c>
      <c r="AS102" s="8" t="b">
        <f>ROUND(AS101,0)=ROUND(AS13,0)</f>
        <v>1</v>
      </c>
      <c r="AT102" s="8" t="b">
        <f>ROUND(AT101,0)=ROUND(AT13,0)</f>
        <v>1</v>
      </c>
      <c r="AU102" s="8" t="b">
        <f>ROUND(AU101,0)=ROUND(AU13,0)</f>
        <v>1</v>
      </c>
      <c r="AV102" s="8"/>
      <c r="AW102" s="8" t="b">
        <f>ROUND(AW101,0)=ROUND(AW13,0)</f>
        <v>1</v>
      </c>
      <c r="AX102" s="8" t="b">
        <f>ROUND(AX101,0)=ROUND(AX13,0)</f>
        <v>1</v>
      </c>
      <c r="AY102" s="8" t="b">
        <f>ROUND(AY101,0)=ROUND(AY13,0)</f>
        <v>1</v>
      </c>
      <c r="AZ102" s="8" t="b">
        <f>ROUND(AZ101,0)=ROUND(AZ13,0)</f>
        <v>1</v>
      </c>
      <c r="BA102" s="8" t="b">
        <f>ROUND(BA101,0)=ROUND(BA13,0)</f>
        <v>1</v>
      </c>
    </row>
    <row r="103" spans="2:53" hidden="1" outlineLevel="1" x14ac:dyDescent="0.25">
      <c r="G103" t="b">
        <f>ROUND(G101,0)=ROUND(G58,0)</f>
        <v>1</v>
      </c>
      <c r="H103" t="b">
        <f>ROUND(H101,0)=ROUND(H58,0)</f>
        <v>1</v>
      </c>
      <c r="I103" t="b">
        <f>ROUND(I101,0)=ROUND(I58,0)</f>
        <v>1</v>
      </c>
      <c r="J103" t="b">
        <f>ROUND(J101,0)=ROUND(J58,0)</f>
        <v>1</v>
      </c>
      <c r="K103" t="b">
        <f>ROUND(K101,0)=ROUND(K58,0)</f>
        <v>1</v>
      </c>
      <c r="M103" t="b">
        <f>ROUND(M101,0)=ROUND(M58,0)</f>
        <v>1</v>
      </c>
      <c r="N103" t="b">
        <f>ROUND(N101,0)=ROUND(N58,0)</f>
        <v>1</v>
      </c>
      <c r="O103" t="b">
        <f>ROUND(O101,0)=ROUND(O58,0)</f>
        <v>1</v>
      </c>
      <c r="P103" t="b">
        <f>ROUND(P101,0)=ROUND(P58,0)</f>
        <v>1</v>
      </c>
      <c r="Q103" t="b">
        <f>ROUND(Q101,0)=ROUND(Q58,0)</f>
        <v>1</v>
      </c>
      <c r="S103" t="b">
        <f>ROUND(S101,0)=ROUND(S58,0)</f>
        <v>1</v>
      </c>
      <c r="T103" t="b">
        <f>ROUND(T101,0)=ROUND(T58,0)</f>
        <v>1</v>
      </c>
      <c r="U103" t="b">
        <f>ROUND(U101,0)=ROUND(U58,0)</f>
        <v>1</v>
      </c>
      <c r="V103" t="b">
        <f>ROUND(V101,0)=ROUND(V58,0)</f>
        <v>1</v>
      </c>
      <c r="W103" t="b">
        <f>ROUND(W101,0)=ROUND(W58,0)</f>
        <v>1</v>
      </c>
      <c r="Y103" t="b">
        <f>ROUND(Y101,0)=ROUND(Y58,0)</f>
        <v>1</v>
      </c>
      <c r="Z103" t="b">
        <f>ROUND(Z101,0)=ROUND(Z58,0)</f>
        <v>1</v>
      </c>
      <c r="AA103" t="b">
        <f>ROUND(AA101,0)=ROUND(AA58,0)</f>
        <v>1</v>
      </c>
      <c r="AB103" t="b">
        <f>ROUND(AB101,0)=ROUND(AB58,0)</f>
        <v>1</v>
      </c>
      <c r="AC103" t="b">
        <f>ROUND(AC101,0)=ROUND(AC58,0)</f>
        <v>1</v>
      </c>
      <c r="AE103" t="b">
        <f>ROUND(AE101,0)=ROUND(AE58,0)</f>
        <v>1</v>
      </c>
      <c r="AF103" t="b">
        <f>ROUND(AF101,0)=ROUND(AF58,0)</f>
        <v>1</v>
      </c>
      <c r="AG103" t="b">
        <f>ROUND(AG101,0)=ROUND(AG58,0)</f>
        <v>1</v>
      </c>
      <c r="AH103" t="b">
        <f>ROUND(AH101,0)=ROUND(AH58,0)</f>
        <v>1</v>
      </c>
      <c r="AI103" t="b">
        <f>ROUND(AI101,0)=ROUND(AI58,0)</f>
        <v>1</v>
      </c>
      <c r="AK103" t="b">
        <f>ROUND(AK101,0)=ROUND(AK58,0)</f>
        <v>1</v>
      </c>
      <c r="AL103" t="b">
        <f>ROUND(AL101,0)=ROUND(AL58,0)</f>
        <v>1</v>
      </c>
      <c r="AM103" t="b">
        <f>ROUND(AM101,0)=ROUND(AM58,0)</f>
        <v>1</v>
      </c>
      <c r="AN103" t="b">
        <f>ROUND(AN101,0)=ROUND(AN58,0)</f>
        <v>1</v>
      </c>
      <c r="AO103" t="b">
        <f>ROUND(AO101,0)=ROUND(AO58,0)</f>
        <v>1</v>
      </c>
      <c r="AQ103" t="b">
        <f>ROUND(AQ101,0)=ROUND(AQ58,0)</f>
        <v>1</v>
      </c>
      <c r="AR103" t="b">
        <f>ROUND(AR101,0)=ROUND(AR58,0)</f>
        <v>1</v>
      </c>
      <c r="AS103" t="b">
        <f>ROUND(AS101,0)=ROUND(AS58,0)</f>
        <v>1</v>
      </c>
      <c r="AT103" t="b">
        <f>ROUND(AT101,0)=ROUND(AT58,0)</f>
        <v>1</v>
      </c>
      <c r="AU103" t="b">
        <f>ROUND(AU101,0)=ROUND(AU58,0)</f>
        <v>1</v>
      </c>
      <c r="AW103" t="b">
        <f>ROUND(AW101,0)=ROUND(AW58,0)</f>
        <v>1</v>
      </c>
      <c r="AX103" t="b">
        <f>ROUND(AX101,0)=ROUND(AX58,0)</f>
        <v>1</v>
      </c>
      <c r="AY103" t="b">
        <f>ROUND(AY101,0)=ROUND(AY58,0)</f>
        <v>1</v>
      </c>
      <c r="AZ103" t="b">
        <f>ROUND(AZ101,0)=ROUND(AZ58,0)</f>
        <v>1</v>
      </c>
      <c r="BA103" t="b">
        <f>ROUND(BA101,0)=ROUND(BA58,0)</f>
        <v>1</v>
      </c>
    </row>
    <row r="104" spans="2:53" collapsed="1" x14ac:dyDescent="0.25"/>
  </sheetData>
  <mergeCells count="24">
    <mergeCell ref="D80:D98"/>
    <mergeCell ref="B4:T4"/>
    <mergeCell ref="AQ10:AU10"/>
    <mergeCell ref="AW10:BA10"/>
    <mergeCell ref="D15:D17"/>
    <mergeCell ref="D19:D37"/>
    <mergeCell ref="D40:D58"/>
    <mergeCell ref="D60:D78"/>
    <mergeCell ref="G10:K10"/>
    <mergeCell ref="M10:Q10"/>
    <mergeCell ref="S10:W10"/>
    <mergeCell ref="Y10:AC10"/>
    <mergeCell ref="AE10:AI10"/>
    <mergeCell ref="AK10:AO10"/>
    <mergeCell ref="G6:AC6"/>
    <mergeCell ref="AE6:BA6"/>
    <mergeCell ref="AK8:AO8"/>
    <mergeCell ref="AQ8:AU8"/>
    <mergeCell ref="AW8:BA8"/>
    <mergeCell ref="G8:K8"/>
    <mergeCell ref="M8:Q8"/>
    <mergeCell ref="S8:W8"/>
    <mergeCell ref="Y8:AC8"/>
    <mergeCell ref="AE8:AI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PL_x0020_Notes xmlns="a052ecc6-f5a4-49f4-aa10-e791a5474042" xsi:nil="true"/>
    <TaxCatchAll xmlns="97e57212-3e02-407f-8b2d-05f7d7f19b15"/>
    <_Flow_SignoffStatus xmlns="a052ecc6-f5a4-49f4-aa10-e791a547404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14" ma:contentTypeDescription="Create a new document." ma:contentTypeScope="" ma:versionID="dfe8a67fc70b820f7e14e688e5b4015a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cbae5be9d08466645f3a5cce93db56f5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D19466CD-54E9-4BBB-9521-21FC57ED6F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C791DB-AD96-449F-9D1B-361A7494A77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97e57212-3e02-407f-8b2d-05f7d7f19b15"/>
    <ds:schemaRef ds:uri="f19a5c4a-5a58-4074-aba8-4b17174d92ff"/>
    <ds:schemaRef ds:uri="http://purl.org/dc/terms/"/>
    <ds:schemaRef ds:uri="a052ecc6-f5a4-49f4-aa10-e791a5474042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96546D-01C2-44D8-869E-59595D792A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e57212-3e02-407f-8b2d-05f7d7f19b15"/>
    <ds:schemaRef ds:uri="a052ecc6-f5a4-49f4-aa10-e791a5474042"/>
    <ds:schemaRef ds:uri="f19a5c4a-5a58-4074-aba8-4b17174d92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C1CAC6E-82E3-4266-BAD8-C2273986D9A2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Veg 2020 WMP vs 2021 WMP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Louie, Justina</dc:creator>
  <cp:lastModifiedBy>Louie, Justina</cp:lastModifiedBy>
  <dcterms:created xsi:type="dcterms:W3CDTF">2021-05-27T18:14:54Z</dcterms:created>
  <dcterms:modified xsi:type="dcterms:W3CDTF">2021-06-03T19:10:15Z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