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ge-my.sharepoint.com/personal/bkwg_pge_com/Documents/Desktop/"/>
    </mc:Choice>
  </mc:AlternateContent>
  <xr:revisionPtr revIDLastSave="0" documentId="8_{8F46A53C-07C9-4D88-83C5-5AC3ECF03216}" xr6:coauthVersionLast="45" xr6:coauthVersionMax="45" xr10:uidLastSave="{00000000-0000-0000-0000-000000000000}"/>
  <bookViews>
    <workbookView xWindow="-27990" yWindow="-195" windowWidth="28110" windowHeight="16440" xr2:uid="{4AF3F8C4-B97B-4F95-B61B-974EBADF798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4" i="1" l="1"/>
  <c r="C33" i="1"/>
  <c r="F34" i="1"/>
  <c r="F33" i="1"/>
  <c r="E34" i="1"/>
  <c r="E33" i="1"/>
  <c r="D34" i="1"/>
  <c r="D33" i="1"/>
  <c r="F32" i="1"/>
  <c r="F31" i="1"/>
  <c r="F30" i="1"/>
  <c r="F29" i="1"/>
  <c r="E32" i="1"/>
  <c r="E31" i="1"/>
  <c r="E30" i="1"/>
  <c r="E29" i="1"/>
  <c r="D30" i="1"/>
  <c r="D31" i="1"/>
  <c r="D32" i="1"/>
  <c r="D29" i="1"/>
  <c r="C30" i="1"/>
  <c r="C31" i="1"/>
  <c r="C32" i="1"/>
  <c r="C29" i="1"/>
  <c r="C24" i="1" l="1"/>
  <c r="D24" i="1"/>
  <c r="E24" i="1"/>
  <c r="F24" i="1"/>
  <c r="G24" i="1"/>
  <c r="H24" i="1"/>
  <c r="I24" i="1"/>
  <c r="C25" i="1"/>
  <c r="D25" i="1"/>
  <c r="E25" i="1"/>
  <c r="F25" i="1"/>
  <c r="G25" i="1"/>
  <c r="H25" i="1"/>
  <c r="I25" i="1"/>
  <c r="C26" i="1"/>
  <c r="D26" i="1"/>
  <c r="E26" i="1"/>
  <c r="F26" i="1"/>
  <c r="G26" i="1"/>
  <c r="H26" i="1"/>
  <c r="I26" i="1"/>
  <c r="D23" i="1"/>
  <c r="E23" i="1"/>
  <c r="F23" i="1"/>
  <c r="G23" i="1"/>
  <c r="H23" i="1"/>
  <c r="I23" i="1"/>
  <c r="C23" i="1"/>
  <c r="F13" i="1"/>
  <c r="C14" i="1"/>
  <c r="D14" i="1"/>
  <c r="E14" i="1"/>
  <c r="F14" i="1"/>
  <c r="G14" i="1"/>
  <c r="H14" i="1"/>
  <c r="I14" i="1"/>
  <c r="C13" i="1"/>
  <c r="D13" i="1"/>
  <c r="E13" i="1"/>
  <c r="G13" i="1"/>
  <c r="H13" i="1"/>
  <c r="I13" i="1"/>
  <c r="C15" i="1"/>
  <c r="D15" i="1"/>
  <c r="E15" i="1"/>
  <c r="F15" i="1"/>
  <c r="G15" i="1"/>
  <c r="H15" i="1"/>
  <c r="I15" i="1"/>
  <c r="D12" i="1"/>
  <c r="E12" i="1"/>
  <c r="F12" i="1"/>
  <c r="G12" i="1"/>
  <c r="H12" i="1"/>
  <c r="I12" i="1"/>
  <c r="C12" i="1"/>
</calcChain>
</file>

<file path=xl/sharedStrings.xml><?xml version="1.0" encoding="utf-8"?>
<sst xmlns="http://schemas.openxmlformats.org/spreadsheetml/2006/main" count="61" uniqueCount="25">
  <si>
    <t>Case</t>
  </si>
  <si>
    <t>Program</t>
  </si>
  <si>
    <t>2020 Scope</t>
  </si>
  <si>
    <t>2021 Scope</t>
  </si>
  <si>
    <t>2022 Scope</t>
  </si>
  <si>
    <t>2023 Scope</t>
  </si>
  <si>
    <t>2024 Scope</t>
  </si>
  <si>
    <t>2025 Scope</t>
  </si>
  <si>
    <t>2026 Scope</t>
  </si>
  <si>
    <t>M2-System Hardening [Overhead] (2020 - 2022)</t>
  </si>
  <si>
    <t>M2-System Hardening [Undergrounding] (2020 - 2022)</t>
  </si>
  <si>
    <t>M2-System Hardening [Overhead] (2023 - 2026)</t>
  </si>
  <si>
    <t>M2-System Hardening [Undergrounding] (2023 - 2026)</t>
  </si>
  <si>
    <t>Risk Score</t>
  </si>
  <si>
    <t>Unit</t>
  </si>
  <si>
    <t>RSE</t>
  </si>
  <si>
    <t>Cost $M/mile</t>
  </si>
  <si>
    <t>Risk Reduction per mile</t>
  </si>
  <si>
    <t>levelized unit cost ($M/mile)</t>
  </si>
  <si>
    <t>Cost $</t>
  </si>
  <si>
    <t>NPV risk reduction</t>
  </si>
  <si>
    <t>NPV costs ($M)</t>
  </si>
  <si>
    <t>M2-System Hardening (2020 - 2022)</t>
  </si>
  <si>
    <t>M2-System Hardening (2023 - 2026)</t>
  </si>
  <si>
    <t>miles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</si>
</sst>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horizontal="left" wrapText="1"/>
    </xf>
    <xf numFmtId="43" fontId="0" fillId="0" borderId="0" xfId="1" applyFont="1"/>
    <xf numFmtId="164" fontId="0" fillId="0" borderId="0" xfId="1" applyNumberFormat="1" applyFont="1"/>
    <xf numFmtId="165" fontId="0" fillId="0" borderId="0" xfId="1" applyNumberFormat="1" applyFont="1"/>
    <xf numFmtId="0" fontId="0" fillId="0" borderId="0" xfId="0" applyAlignment="1">
      <alignment horizontal="left"/>
    </xf>
    <xf numFmtId="0" fontId="2" fillId="0" borderId="0" xfId="0" applyFont="1"/>
    <xf numFmtId="43" fontId="2" fillId="0" borderId="0" xfId="1" applyNumberFormat="1" applyFont="1"/>
    <xf numFmtId="165" fontId="2" fillId="0" borderId="0" xfId="1" applyNumberFormat="1" applyFont="1"/>
    <xf numFmtId="164" fontId="2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29E49D-D8E7-4538-B294-4D67C4A28216}">
  <dimension ref="A1:BK34"/>
  <sheetViews>
    <sheetView tabSelected="1" workbookViewId="0">
      <selection activeCell="K19" sqref="K19"/>
    </sheetView>
  </sheetViews>
  <sheetFormatPr defaultRowHeight="15" x14ac:dyDescent="0.25"/>
  <cols>
    <col min="1" max="1" width="21.140625" customWidth="1"/>
    <col min="2" max="2" width="49.42578125" bestFit="1" customWidth="1"/>
    <col min="3" max="5" width="15.28515625" bestFit="1" customWidth="1"/>
    <col min="6" max="6" width="12.7109375" customWidth="1"/>
    <col min="7" max="9" width="15.28515625" bestFit="1" customWidth="1"/>
  </cols>
  <sheetData>
    <row r="1" spans="1:9" s="1" customFormat="1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x14ac:dyDescent="0.25">
      <c r="A2" t="s">
        <v>24</v>
      </c>
      <c r="B2" t="s">
        <v>9</v>
      </c>
      <c r="C2">
        <v>241</v>
      </c>
      <c r="D2">
        <v>358.15</v>
      </c>
      <c r="E2">
        <v>419.9</v>
      </c>
      <c r="F2">
        <v>0</v>
      </c>
      <c r="G2">
        <v>0</v>
      </c>
      <c r="H2">
        <v>0</v>
      </c>
      <c r="I2">
        <v>0</v>
      </c>
    </row>
    <row r="3" spans="1:9" x14ac:dyDescent="0.25">
      <c r="A3" t="s">
        <v>24</v>
      </c>
      <c r="B3" t="s">
        <v>11</v>
      </c>
      <c r="C3">
        <v>0</v>
      </c>
      <c r="D3">
        <v>0</v>
      </c>
      <c r="E3">
        <v>0</v>
      </c>
      <c r="F3">
        <v>478.79999999999899</v>
      </c>
      <c r="G3">
        <v>513</v>
      </c>
      <c r="H3">
        <v>511.099999999999</v>
      </c>
      <c r="I3">
        <v>509.2</v>
      </c>
    </row>
    <row r="4" spans="1:9" x14ac:dyDescent="0.25">
      <c r="A4" t="s">
        <v>24</v>
      </c>
      <c r="B4" t="s">
        <v>10</v>
      </c>
      <c r="C4">
        <v>0</v>
      </c>
      <c r="D4">
        <v>18.850000000000001</v>
      </c>
      <c r="E4">
        <v>22.1</v>
      </c>
      <c r="F4">
        <v>0</v>
      </c>
      <c r="G4">
        <v>0</v>
      </c>
      <c r="H4">
        <v>0</v>
      </c>
      <c r="I4">
        <v>0</v>
      </c>
    </row>
    <row r="5" spans="1:9" x14ac:dyDescent="0.25">
      <c r="A5" t="s">
        <v>24</v>
      </c>
      <c r="B5" t="s">
        <v>12</v>
      </c>
      <c r="C5">
        <v>0</v>
      </c>
      <c r="D5">
        <v>0</v>
      </c>
      <c r="E5">
        <v>0</v>
      </c>
      <c r="F5">
        <v>25.2</v>
      </c>
      <c r="G5">
        <v>27</v>
      </c>
      <c r="H5">
        <v>26.9</v>
      </c>
      <c r="I5">
        <v>26.799999999999901</v>
      </c>
    </row>
    <row r="7" spans="1:9" x14ac:dyDescent="0.25">
      <c r="A7" t="s">
        <v>19</v>
      </c>
      <c r="B7" t="s">
        <v>9</v>
      </c>
      <c r="C7" s="4">
        <v>366724638.87</v>
      </c>
      <c r="D7" s="4">
        <v>482558625</v>
      </c>
      <c r="E7" s="4">
        <v>598519106.25</v>
      </c>
      <c r="F7" s="4">
        <v>0</v>
      </c>
      <c r="G7" s="4">
        <v>0</v>
      </c>
      <c r="H7" s="4">
        <v>0</v>
      </c>
      <c r="I7" s="4">
        <v>0</v>
      </c>
    </row>
    <row r="8" spans="1:9" x14ac:dyDescent="0.25">
      <c r="A8" t="s">
        <v>19</v>
      </c>
      <c r="B8" t="s">
        <v>11</v>
      </c>
      <c r="C8" s="4">
        <v>0</v>
      </c>
      <c r="D8" s="4">
        <v>0</v>
      </c>
      <c r="E8" s="4">
        <v>0</v>
      </c>
      <c r="F8" s="4">
        <v>679628131.875</v>
      </c>
      <c r="G8" s="4">
        <v>721887323.39843702</v>
      </c>
      <c r="H8" s="4">
        <v>737182012.01494098</v>
      </c>
      <c r="I8" s="4">
        <v>752746930.48514605</v>
      </c>
    </row>
    <row r="9" spans="1:9" x14ac:dyDescent="0.25">
      <c r="A9" t="s">
        <v>19</v>
      </c>
      <c r="B9" t="s">
        <v>10</v>
      </c>
      <c r="C9" s="4">
        <v>0</v>
      </c>
      <c r="D9" s="4">
        <v>83081375</v>
      </c>
      <c r="E9" s="4">
        <v>99840893.749999896</v>
      </c>
      <c r="F9" s="4">
        <v>0</v>
      </c>
      <c r="G9" s="4">
        <v>0</v>
      </c>
      <c r="H9" s="4">
        <v>0</v>
      </c>
      <c r="I9" s="4">
        <v>0</v>
      </c>
    </row>
    <row r="10" spans="1:9" x14ac:dyDescent="0.25">
      <c r="A10" t="s">
        <v>19</v>
      </c>
      <c r="B10" t="s">
        <v>12</v>
      </c>
      <c r="C10" s="4">
        <v>0</v>
      </c>
      <c r="D10" s="4">
        <v>0</v>
      </c>
      <c r="E10" s="4">
        <v>0</v>
      </c>
      <c r="F10" s="4">
        <v>116691868.125</v>
      </c>
      <c r="G10" s="4">
        <v>128152676.60156199</v>
      </c>
      <c r="H10" s="4">
        <v>130869987.98505799</v>
      </c>
      <c r="I10" s="4">
        <v>133643069.514853</v>
      </c>
    </row>
    <row r="12" spans="1:9" x14ac:dyDescent="0.25">
      <c r="A12" t="s">
        <v>16</v>
      </c>
      <c r="B12" t="s">
        <v>9</v>
      </c>
      <c r="C12" s="2">
        <f t="shared" ref="C12:I15" si="0">IFERROR(C7/C2,0)/10^6</f>
        <v>1.521678999460581</v>
      </c>
      <c r="D12" s="2">
        <f t="shared" si="0"/>
        <v>1.3473645818791009</v>
      </c>
      <c r="E12" s="2">
        <f t="shared" si="0"/>
        <v>1.4253848684210528</v>
      </c>
      <c r="F12" s="2">
        <f t="shared" si="0"/>
        <v>0</v>
      </c>
      <c r="G12" s="2">
        <f t="shared" si="0"/>
        <v>0</v>
      </c>
      <c r="H12" s="2">
        <f t="shared" si="0"/>
        <v>0</v>
      </c>
      <c r="I12" s="2">
        <f t="shared" si="0"/>
        <v>0</v>
      </c>
    </row>
    <row r="13" spans="1:9" x14ac:dyDescent="0.25">
      <c r="A13" t="s">
        <v>16</v>
      </c>
      <c r="B13" t="s">
        <v>11</v>
      </c>
      <c r="C13" s="2">
        <f t="shared" si="0"/>
        <v>0</v>
      </c>
      <c r="D13" s="2">
        <f t="shared" si="0"/>
        <v>0</v>
      </c>
      <c r="E13" s="2">
        <f t="shared" si="0"/>
        <v>0</v>
      </c>
      <c r="F13" s="2">
        <f t="shared" si="0"/>
        <v>1.4194405427631611</v>
      </c>
      <c r="G13" s="2">
        <f t="shared" si="0"/>
        <v>1.4071877649092339</v>
      </c>
      <c r="H13" s="2">
        <f t="shared" si="0"/>
        <v>1.4423439875072246</v>
      </c>
      <c r="I13" s="2">
        <f t="shared" si="0"/>
        <v>1.4782932648962019</v>
      </c>
    </row>
    <row r="14" spans="1:9" x14ac:dyDescent="0.25">
      <c r="A14" t="s">
        <v>16</v>
      </c>
      <c r="B14" t="s">
        <v>10</v>
      </c>
      <c r="C14" s="2">
        <f t="shared" si="0"/>
        <v>0</v>
      </c>
      <c r="D14" s="2">
        <f t="shared" si="0"/>
        <v>4.4074999999999998</v>
      </c>
      <c r="E14" s="2">
        <f t="shared" si="0"/>
        <v>4.5176874999999956</v>
      </c>
      <c r="F14" s="2">
        <f t="shared" si="0"/>
        <v>0</v>
      </c>
      <c r="G14" s="2">
        <f t="shared" si="0"/>
        <v>0</v>
      </c>
      <c r="H14" s="2">
        <f t="shared" si="0"/>
        <v>0</v>
      </c>
      <c r="I14" s="2">
        <f t="shared" si="0"/>
        <v>0</v>
      </c>
    </row>
    <row r="15" spans="1:9" x14ac:dyDescent="0.25">
      <c r="A15" t="s">
        <v>16</v>
      </c>
      <c r="B15" t="s">
        <v>12</v>
      </c>
      <c r="C15" s="2">
        <f t="shared" si="0"/>
        <v>0</v>
      </c>
      <c r="D15" s="2">
        <f t="shared" si="0"/>
        <v>0</v>
      </c>
      <c r="E15" s="2">
        <f t="shared" si="0"/>
        <v>0</v>
      </c>
      <c r="F15" s="2">
        <f t="shared" si="0"/>
        <v>4.6306296874999999</v>
      </c>
      <c r="G15" s="2">
        <f t="shared" si="0"/>
        <v>4.7463954296874817</v>
      </c>
      <c r="H15" s="2">
        <f t="shared" si="0"/>
        <v>4.8650553154296654</v>
      </c>
      <c r="I15" s="2">
        <f t="shared" si="0"/>
        <v>4.9866816983154285</v>
      </c>
    </row>
    <row r="16" spans="1:9" x14ac:dyDescent="0.25">
      <c r="D16" s="4"/>
    </row>
    <row r="17" spans="1:63" s="5" customFormat="1" x14ac:dyDescent="0.25">
      <c r="A17" s="5" t="s">
        <v>14</v>
      </c>
      <c r="B17" s="5" t="s">
        <v>1</v>
      </c>
      <c r="C17" s="5">
        <v>2020</v>
      </c>
      <c r="D17" s="5">
        <v>2021</v>
      </c>
      <c r="E17" s="5">
        <v>2022</v>
      </c>
      <c r="F17" s="5">
        <v>2023</v>
      </c>
      <c r="G17" s="5">
        <v>2024</v>
      </c>
      <c r="H17" s="5">
        <v>2025</v>
      </c>
      <c r="I17" s="5">
        <v>2026</v>
      </c>
      <c r="J17" s="5">
        <v>2027</v>
      </c>
      <c r="K17" s="5">
        <v>2028</v>
      </c>
      <c r="L17" s="5">
        <v>2029</v>
      </c>
      <c r="M17" s="5">
        <v>2030</v>
      </c>
      <c r="N17" s="5">
        <v>2031</v>
      </c>
      <c r="O17" s="5">
        <v>2032</v>
      </c>
      <c r="P17" s="5">
        <v>2033</v>
      </c>
      <c r="Q17" s="5">
        <v>2034</v>
      </c>
      <c r="R17" s="5">
        <v>2035</v>
      </c>
      <c r="S17" s="5">
        <v>2036</v>
      </c>
      <c r="T17" s="5">
        <v>2037</v>
      </c>
      <c r="U17" s="5">
        <v>2038</v>
      </c>
      <c r="V17" s="5">
        <v>2039</v>
      </c>
      <c r="W17" s="5">
        <v>2040</v>
      </c>
      <c r="X17" s="5">
        <v>2041</v>
      </c>
      <c r="Y17" s="5">
        <v>2042</v>
      </c>
      <c r="Z17" s="5">
        <v>2043</v>
      </c>
      <c r="AA17" s="5">
        <v>2044</v>
      </c>
      <c r="AB17" s="5">
        <v>2045</v>
      </c>
      <c r="AC17" s="5">
        <v>2046</v>
      </c>
      <c r="AD17" s="5">
        <v>2047</v>
      </c>
      <c r="AE17" s="5">
        <v>2048</v>
      </c>
      <c r="AF17" s="5">
        <v>2049</v>
      </c>
      <c r="AG17" s="5">
        <v>2050</v>
      </c>
      <c r="AH17" s="5">
        <v>2051</v>
      </c>
      <c r="AI17" s="5">
        <v>2052</v>
      </c>
      <c r="AJ17" s="5">
        <v>2053</v>
      </c>
      <c r="AK17" s="5">
        <v>2054</v>
      </c>
      <c r="AL17" s="5">
        <v>2055</v>
      </c>
      <c r="AM17" s="5">
        <v>2056</v>
      </c>
      <c r="AN17" s="5">
        <v>2057</v>
      </c>
      <c r="AO17" s="5">
        <v>2058</v>
      </c>
      <c r="AP17" s="5">
        <v>2059</v>
      </c>
      <c r="AQ17" s="5">
        <v>2060</v>
      </c>
      <c r="AR17" s="5">
        <v>2061</v>
      </c>
      <c r="AS17" s="5">
        <v>2062</v>
      </c>
      <c r="AT17" s="5">
        <v>2063</v>
      </c>
      <c r="AU17" s="5">
        <v>2064</v>
      </c>
      <c r="AV17" s="5">
        <v>2065</v>
      </c>
      <c r="AW17" s="5">
        <v>2066</v>
      </c>
      <c r="AX17" s="5">
        <v>2067</v>
      </c>
      <c r="AY17" s="5">
        <v>2068</v>
      </c>
      <c r="AZ17" s="5">
        <v>2069</v>
      </c>
      <c r="BA17" s="5">
        <v>2070</v>
      </c>
      <c r="BB17" s="5">
        <v>2071</v>
      </c>
      <c r="BC17" s="5">
        <v>2072</v>
      </c>
      <c r="BD17" s="5">
        <v>2073</v>
      </c>
      <c r="BE17" s="5">
        <v>2074</v>
      </c>
      <c r="BF17" s="5">
        <v>2075</v>
      </c>
      <c r="BG17" s="5">
        <v>2076</v>
      </c>
      <c r="BH17" s="5">
        <v>2077</v>
      </c>
      <c r="BI17" s="5">
        <v>2078</v>
      </c>
      <c r="BJ17" s="5">
        <v>2079</v>
      </c>
      <c r="BK17" s="5">
        <v>2080</v>
      </c>
    </row>
    <row r="18" spans="1:63" x14ac:dyDescent="0.25">
      <c r="A18" t="s">
        <v>13</v>
      </c>
      <c r="B18" t="s">
        <v>9</v>
      </c>
      <c r="C18">
        <v>104.99013274227801</v>
      </c>
      <c r="D18">
        <v>261.18203894626498</v>
      </c>
      <c r="E18">
        <v>445.06607813490803</v>
      </c>
      <c r="F18">
        <v>447.65276089639201</v>
      </c>
      <c r="G18">
        <v>435.88992530395001</v>
      </c>
      <c r="H18">
        <v>421.60786590525601</v>
      </c>
      <c r="I18">
        <v>406.63143376144097</v>
      </c>
      <c r="J18">
        <v>808.088113474956</v>
      </c>
      <c r="K18">
        <v>834.0372233777</v>
      </c>
      <c r="L18">
        <v>834.0372233777</v>
      </c>
      <c r="M18">
        <v>838.47410948873903</v>
      </c>
      <c r="N18">
        <v>842.182741134048</v>
      </c>
      <c r="O18">
        <v>845.06928354221304</v>
      </c>
      <c r="P18">
        <v>876.26180005530296</v>
      </c>
      <c r="Q18">
        <v>876.92371875702099</v>
      </c>
      <c r="R18">
        <v>877.15863822228403</v>
      </c>
      <c r="S18">
        <v>877.15898927130297</v>
      </c>
      <c r="T18">
        <v>877.15898927130297</v>
      </c>
      <c r="U18">
        <v>908.82255911908999</v>
      </c>
      <c r="V18">
        <v>908.82255911908999</v>
      </c>
      <c r="W18">
        <v>908.82255911908999</v>
      </c>
      <c r="X18">
        <v>908.82255911908999</v>
      </c>
      <c r="Y18">
        <v>908.82255911908999</v>
      </c>
      <c r="Z18">
        <v>942.46475197998996</v>
      </c>
      <c r="AA18">
        <v>942.46475197998996</v>
      </c>
      <c r="AB18">
        <v>942.46475197998996</v>
      </c>
      <c r="AC18">
        <v>942.46475197998996</v>
      </c>
      <c r="AD18">
        <v>942.46475197998996</v>
      </c>
      <c r="AE18">
        <v>977.64241604987205</v>
      </c>
      <c r="AF18">
        <v>977.64241604987205</v>
      </c>
      <c r="AG18">
        <v>741.521097190354</v>
      </c>
      <c r="AH18">
        <v>394.19238728264799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</row>
    <row r="19" spans="1:63" x14ac:dyDescent="0.25">
      <c r="A19" t="s">
        <v>13</v>
      </c>
      <c r="B19" t="s">
        <v>11</v>
      </c>
      <c r="C19">
        <v>0</v>
      </c>
      <c r="D19">
        <v>0</v>
      </c>
      <c r="E19">
        <v>0</v>
      </c>
      <c r="F19">
        <v>200.72340812371101</v>
      </c>
      <c r="G19">
        <v>423.21129178444602</v>
      </c>
      <c r="H19">
        <v>649.68616223868105</v>
      </c>
      <c r="I19">
        <v>880.53008610709605</v>
      </c>
      <c r="J19">
        <v>1743.0071927397601</v>
      </c>
      <c r="K19">
        <v>1798.9811395142699</v>
      </c>
      <c r="L19">
        <v>1798.9811395142699</v>
      </c>
      <c r="M19">
        <v>1808.5513212117401</v>
      </c>
      <c r="N19">
        <v>1816.5506873187001</v>
      </c>
      <c r="O19">
        <v>1822.7768395293399</v>
      </c>
      <c r="P19">
        <v>1890.06094870896</v>
      </c>
      <c r="Q19">
        <v>1891.4886817609199</v>
      </c>
      <c r="R19">
        <v>1891.9953939561699</v>
      </c>
      <c r="S19">
        <v>1891.9961511598799</v>
      </c>
      <c r="T19">
        <v>1891.9961511598799</v>
      </c>
      <c r="U19">
        <v>1960.2965679419999</v>
      </c>
      <c r="V19">
        <v>1960.2965679419999</v>
      </c>
      <c r="W19">
        <v>1960.2965679419999</v>
      </c>
      <c r="X19">
        <v>1960.2965679419999</v>
      </c>
      <c r="Y19">
        <v>1960.2965679419999</v>
      </c>
      <c r="Z19">
        <v>2032.8650055789999</v>
      </c>
      <c r="AA19">
        <v>2032.8650055789999</v>
      </c>
      <c r="AB19">
        <v>2032.8650055789999</v>
      </c>
      <c r="AC19">
        <v>2032.8650055789999</v>
      </c>
      <c r="AD19">
        <v>2032.8650055789999</v>
      </c>
      <c r="AE19">
        <v>2108.7455562858299</v>
      </c>
      <c r="AF19">
        <v>2108.7455562858299</v>
      </c>
      <c r="AG19">
        <v>2137.8156365585801</v>
      </c>
      <c r="AH19">
        <v>2168.3954990863599</v>
      </c>
      <c r="AI19">
        <v>2187.3052430763901</v>
      </c>
      <c r="AJ19">
        <v>1734.1067184711801</v>
      </c>
      <c r="AK19">
        <v>1156.76761052902</v>
      </c>
      <c r="AL19">
        <v>577.93446707442001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</row>
    <row r="20" spans="1:63" x14ac:dyDescent="0.25">
      <c r="A20" t="s">
        <v>13</v>
      </c>
      <c r="B20" t="s">
        <v>10</v>
      </c>
      <c r="C20">
        <v>0</v>
      </c>
      <c r="D20">
        <v>15.156449637526</v>
      </c>
      <c r="E20">
        <v>31.996306358087899</v>
      </c>
      <c r="F20">
        <v>32.183503292669897</v>
      </c>
      <c r="G20">
        <v>31.4104525655926</v>
      </c>
      <c r="H20">
        <v>30.474679559538</v>
      </c>
      <c r="I20">
        <v>29.501166441134998</v>
      </c>
      <c r="J20">
        <v>62.865416667510701</v>
      </c>
      <c r="K20">
        <v>64.881692328837104</v>
      </c>
      <c r="L20">
        <v>64.881692328837104</v>
      </c>
      <c r="M20">
        <v>65.226857706412204</v>
      </c>
      <c r="N20">
        <v>65.515370028854093</v>
      </c>
      <c r="O20">
        <v>65.739928953543199</v>
      </c>
      <c r="P20">
        <v>68.163810166984007</v>
      </c>
      <c r="Q20">
        <v>68.215302703130504</v>
      </c>
      <c r="R20">
        <v>68.233577877376405</v>
      </c>
      <c r="S20">
        <v>68.2336051904459</v>
      </c>
      <c r="T20">
        <v>68.2336051904459</v>
      </c>
      <c r="U20">
        <v>70.693901244199296</v>
      </c>
      <c r="V20">
        <v>70.693901244199296</v>
      </c>
      <c r="W20">
        <v>70.693901244199296</v>
      </c>
      <c r="X20">
        <v>70.693901244199296</v>
      </c>
      <c r="Y20">
        <v>70.693901244199296</v>
      </c>
      <c r="Z20">
        <v>73.307938597952102</v>
      </c>
      <c r="AA20">
        <v>73.307938597952102</v>
      </c>
      <c r="AB20">
        <v>73.307938597952102</v>
      </c>
      <c r="AC20">
        <v>73.307938597952102</v>
      </c>
      <c r="AD20">
        <v>73.307938597952102</v>
      </c>
      <c r="AE20">
        <v>76.041283843211602</v>
      </c>
      <c r="AF20">
        <v>76.041283843211602</v>
      </c>
      <c r="AG20">
        <v>76.959561853189101</v>
      </c>
      <c r="AH20">
        <v>77.942237487314699</v>
      </c>
      <c r="AI20">
        <v>78.575226808598501</v>
      </c>
      <c r="AJ20">
        <v>84.964381375657098</v>
      </c>
      <c r="AK20">
        <v>88.629914710825403</v>
      </c>
      <c r="AL20">
        <v>92.173271168400305</v>
      </c>
      <c r="AM20">
        <v>94.938815921178602</v>
      </c>
      <c r="AN20">
        <v>94.938815921178602</v>
      </c>
      <c r="AO20">
        <v>98.396157716225105</v>
      </c>
      <c r="AP20">
        <v>98.396157716225105</v>
      </c>
      <c r="AQ20">
        <v>98.399951524847907</v>
      </c>
      <c r="AR20">
        <v>98.399951524847907</v>
      </c>
      <c r="AS20">
        <v>98.399951524847907</v>
      </c>
      <c r="AT20">
        <v>101.876719748594</v>
      </c>
      <c r="AU20">
        <v>101.876719748594</v>
      </c>
      <c r="AV20">
        <v>101.876719748594</v>
      </c>
      <c r="AW20">
        <v>101.876719748594</v>
      </c>
      <c r="AX20">
        <v>101.876719748594</v>
      </c>
      <c r="AY20">
        <v>105.33145544222801</v>
      </c>
      <c r="AZ20">
        <v>105.33145544222801</v>
      </c>
      <c r="BA20">
        <v>105.33145544222801</v>
      </c>
      <c r="BB20">
        <v>105.33145544222801</v>
      </c>
      <c r="BC20">
        <v>105.33145544222801</v>
      </c>
      <c r="BD20">
        <v>108.722599891548</v>
      </c>
      <c r="BE20">
        <v>108.722599891548</v>
      </c>
      <c r="BF20">
        <v>108.722599891548</v>
      </c>
      <c r="BG20">
        <v>58.579533660736303</v>
      </c>
      <c r="BH20">
        <v>0</v>
      </c>
      <c r="BI20">
        <v>0</v>
      </c>
      <c r="BJ20">
        <v>0</v>
      </c>
      <c r="BK20">
        <v>0</v>
      </c>
    </row>
    <row r="21" spans="1:63" x14ac:dyDescent="0.25">
      <c r="A21" t="s">
        <v>13</v>
      </c>
      <c r="B21" t="s">
        <v>12</v>
      </c>
      <c r="C21">
        <v>0</v>
      </c>
      <c r="D21">
        <v>0</v>
      </c>
      <c r="E21">
        <v>0</v>
      </c>
      <c r="F21">
        <v>19.760048773163</v>
      </c>
      <c r="G21">
        <v>40.105202036743599</v>
      </c>
      <c r="H21">
        <v>59.193477538963997</v>
      </c>
      <c r="I21">
        <v>77.018652572421104</v>
      </c>
      <c r="J21">
        <v>164.122652397374</v>
      </c>
      <c r="K21">
        <v>169.38654035108601</v>
      </c>
      <c r="L21">
        <v>169.38654035108601</v>
      </c>
      <c r="M21">
        <v>170.28766310325</v>
      </c>
      <c r="N21">
        <v>171.04088180629199</v>
      </c>
      <c r="O21">
        <v>171.62713746629001</v>
      </c>
      <c r="P21">
        <v>177.955160645554</v>
      </c>
      <c r="Q21">
        <v>178.08959213521899</v>
      </c>
      <c r="R21">
        <v>178.137303106199</v>
      </c>
      <c r="S21">
        <v>178.13737441238999</v>
      </c>
      <c r="T21">
        <v>178.13737441238999</v>
      </c>
      <c r="U21">
        <v>184.56046576260499</v>
      </c>
      <c r="V21">
        <v>184.56046576260499</v>
      </c>
      <c r="W21">
        <v>184.56046576260499</v>
      </c>
      <c r="X21">
        <v>184.56046576260499</v>
      </c>
      <c r="Y21">
        <v>184.56046576260499</v>
      </c>
      <c r="Z21">
        <v>191.384929302437</v>
      </c>
      <c r="AA21">
        <v>191.384929302437</v>
      </c>
      <c r="AB21">
        <v>191.384929302437</v>
      </c>
      <c r="AC21">
        <v>191.384929302437</v>
      </c>
      <c r="AD21">
        <v>191.384929302437</v>
      </c>
      <c r="AE21">
        <v>198.52086978211801</v>
      </c>
      <c r="AF21">
        <v>198.52086978211801</v>
      </c>
      <c r="AG21">
        <v>200.918216855038</v>
      </c>
      <c r="AH21">
        <v>203.483686712208</v>
      </c>
      <c r="AI21">
        <v>205.13623101805001</v>
      </c>
      <c r="AJ21">
        <v>221.81638760825399</v>
      </c>
      <c r="AK21">
        <v>231.38599018641901</v>
      </c>
      <c r="AL21">
        <v>240.63662576690501</v>
      </c>
      <c r="AM21">
        <v>247.856629454309</v>
      </c>
      <c r="AN21">
        <v>247.856629454309</v>
      </c>
      <c r="AO21">
        <v>256.88270667969999</v>
      </c>
      <c r="AP21">
        <v>256.88270667969999</v>
      </c>
      <c r="AQ21">
        <v>256.89261117038598</v>
      </c>
      <c r="AR21">
        <v>256.89261117038598</v>
      </c>
      <c r="AS21">
        <v>256.89261117038598</v>
      </c>
      <c r="AT21">
        <v>265.96940494509403</v>
      </c>
      <c r="AU21">
        <v>265.96940494509403</v>
      </c>
      <c r="AV21">
        <v>265.96940494509403</v>
      </c>
      <c r="AW21">
        <v>265.96940494509403</v>
      </c>
      <c r="AX21">
        <v>265.96940494509403</v>
      </c>
      <c r="AY21">
        <v>274.988678425297</v>
      </c>
      <c r="AZ21">
        <v>274.988678425297</v>
      </c>
      <c r="BA21">
        <v>274.988678425297</v>
      </c>
      <c r="BB21">
        <v>274.988678425297</v>
      </c>
      <c r="BC21">
        <v>274.988678425297</v>
      </c>
      <c r="BD21">
        <v>283.841934335914</v>
      </c>
      <c r="BE21">
        <v>283.841934335914</v>
      </c>
      <c r="BF21">
        <v>283.841934335914</v>
      </c>
      <c r="BG21">
        <v>284.15230461745699</v>
      </c>
      <c r="BH21">
        <v>284.30729819974198</v>
      </c>
      <c r="BI21">
        <v>223.201728182784</v>
      </c>
      <c r="BJ21">
        <v>148.524570054713</v>
      </c>
      <c r="BK21">
        <v>74.123993993785703</v>
      </c>
    </row>
    <row r="23" spans="1:63" x14ac:dyDescent="0.25">
      <c r="A23" t="s">
        <v>17</v>
      </c>
      <c r="B23" t="s">
        <v>9</v>
      </c>
      <c r="C23" s="2">
        <f>IFERROR(C18/C2,0)</f>
        <v>0.43564370432480498</v>
      </c>
      <c r="D23" s="2">
        <f t="shared" ref="D23:I23" si="1">IFERROR(D18/D2,0)</f>
        <v>0.7292532149832891</v>
      </c>
      <c r="E23" s="2">
        <f t="shared" si="1"/>
        <v>1.0599335035363373</v>
      </c>
      <c r="F23" s="2">
        <f t="shared" si="1"/>
        <v>0</v>
      </c>
      <c r="G23" s="2">
        <f t="shared" si="1"/>
        <v>0</v>
      </c>
      <c r="H23" s="2">
        <f t="shared" si="1"/>
        <v>0</v>
      </c>
      <c r="I23" s="2">
        <f t="shared" si="1"/>
        <v>0</v>
      </c>
    </row>
    <row r="24" spans="1:63" x14ac:dyDescent="0.25">
      <c r="A24" t="s">
        <v>17</v>
      </c>
      <c r="B24" t="s">
        <v>11</v>
      </c>
      <c r="C24" s="2">
        <f t="shared" ref="C24:I24" si="2">IFERROR(C19/C3,0)</f>
        <v>0</v>
      </c>
      <c r="D24" s="2">
        <f t="shared" si="2"/>
        <v>0</v>
      </c>
      <c r="E24" s="2">
        <f t="shared" si="2"/>
        <v>0</v>
      </c>
      <c r="F24" s="2">
        <f t="shared" si="2"/>
        <v>0.41922182147809406</v>
      </c>
      <c r="G24" s="2">
        <f t="shared" si="2"/>
        <v>0.82497327833225342</v>
      </c>
      <c r="H24" s="2">
        <f t="shared" si="2"/>
        <v>1.2711527337872868</v>
      </c>
      <c r="I24" s="2">
        <f t="shared" si="2"/>
        <v>1.7292421172566694</v>
      </c>
    </row>
    <row r="25" spans="1:63" x14ac:dyDescent="0.25">
      <c r="A25" t="s">
        <v>17</v>
      </c>
      <c r="B25" t="s">
        <v>10</v>
      </c>
      <c r="C25" s="2">
        <f t="shared" ref="C25:I25" si="3">IFERROR(C20/C4,0)</f>
        <v>0</v>
      </c>
      <c r="D25" s="2">
        <f t="shared" si="3"/>
        <v>0.80405568368838187</v>
      </c>
      <c r="E25" s="2">
        <f t="shared" si="3"/>
        <v>1.4477966677867826</v>
      </c>
      <c r="F25" s="2">
        <f t="shared" si="3"/>
        <v>0</v>
      </c>
      <c r="G25" s="2">
        <f t="shared" si="3"/>
        <v>0</v>
      </c>
      <c r="H25" s="2">
        <f t="shared" si="3"/>
        <v>0</v>
      </c>
      <c r="I25" s="2">
        <f t="shared" si="3"/>
        <v>0</v>
      </c>
    </row>
    <row r="26" spans="1:63" x14ac:dyDescent="0.25">
      <c r="A26" t="s">
        <v>17</v>
      </c>
      <c r="B26" t="s">
        <v>12</v>
      </c>
      <c r="C26" s="2">
        <f t="shared" ref="C26:I26" si="4">IFERROR(C21/C5,0)</f>
        <v>0</v>
      </c>
      <c r="D26" s="2">
        <f t="shared" si="4"/>
        <v>0</v>
      </c>
      <c r="E26" s="2">
        <f t="shared" si="4"/>
        <v>0</v>
      </c>
      <c r="F26" s="2">
        <f t="shared" si="4"/>
        <v>0.78412891956996034</v>
      </c>
      <c r="G26" s="2">
        <f t="shared" si="4"/>
        <v>1.485377853212726</v>
      </c>
      <c r="H26" s="2">
        <f t="shared" si="4"/>
        <v>2.2005010237533087</v>
      </c>
      <c r="I26" s="2">
        <f t="shared" si="4"/>
        <v>2.8738303198664696</v>
      </c>
    </row>
    <row r="27" spans="1:63" x14ac:dyDescent="0.25">
      <c r="C27" s="2"/>
      <c r="D27" s="2"/>
      <c r="E27" s="2"/>
      <c r="F27" s="2"/>
      <c r="G27" s="2"/>
      <c r="H27" s="2"/>
      <c r="I27" s="2"/>
    </row>
    <row r="28" spans="1:63" x14ac:dyDescent="0.25">
      <c r="C28" t="s">
        <v>18</v>
      </c>
      <c r="D28" t="s">
        <v>20</v>
      </c>
      <c r="E28" t="s">
        <v>21</v>
      </c>
      <c r="F28" t="s">
        <v>15</v>
      </c>
    </row>
    <row r="29" spans="1:63" x14ac:dyDescent="0.25">
      <c r="B29" t="s">
        <v>9</v>
      </c>
      <c r="C29" s="2">
        <f>NPV(7.1%,C7:I7)/NPV(7.1%,C2:I2)/10^6</f>
        <v>1.4223219742906759</v>
      </c>
      <c r="D29" s="4">
        <f>NPV(7.1%, C18:BK18)</f>
        <v>8053.6770645614106</v>
      </c>
      <c r="E29" s="4">
        <f>NPV(7.1%,C7:I7)/10^6</f>
        <v>1250.3145766170426</v>
      </c>
      <c r="F29" s="3">
        <f>D29/E29</f>
        <v>6.4413206205690443</v>
      </c>
      <c r="G29" s="2"/>
      <c r="H29" s="2"/>
    </row>
    <row r="30" spans="1:63" x14ac:dyDescent="0.25">
      <c r="B30" t="s">
        <v>11</v>
      </c>
      <c r="C30" s="2">
        <f t="shared" ref="C30:C32" si="5">NPV(7.1%,C8:I8)/NPV(7.1%,C3:I3)/10^6</f>
        <v>1.4352450774313792</v>
      </c>
      <c r="D30" s="4">
        <f t="shared" ref="D30:D32" si="6">NPV(7.1%, C19:BK19)</f>
        <v>15529.834770605661</v>
      </c>
      <c r="E30" s="4">
        <f t="shared" ref="E30:E32" si="7">NPV(7.1%,C8:I8)/10^6</f>
        <v>1983.0362589134195</v>
      </c>
      <c r="F30" s="3">
        <f t="shared" ref="F30:F34" si="8">D30/E30</f>
        <v>7.8313418127387369</v>
      </c>
      <c r="G30" s="2"/>
    </row>
    <row r="31" spans="1:63" x14ac:dyDescent="0.25">
      <c r="B31" t="s">
        <v>10</v>
      </c>
      <c r="C31" s="2">
        <f t="shared" si="5"/>
        <v>4.4650842696629178</v>
      </c>
      <c r="D31" s="4">
        <f t="shared" si="6"/>
        <v>736.1190195007739</v>
      </c>
      <c r="E31" s="4">
        <f t="shared" si="7"/>
        <v>153.70287375592756</v>
      </c>
      <c r="F31" s="3">
        <f t="shared" si="8"/>
        <v>4.7892339389157677</v>
      </c>
    </row>
    <row r="32" spans="1:63" x14ac:dyDescent="0.25">
      <c r="B32" t="s">
        <v>12</v>
      </c>
      <c r="C32" s="2">
        <f t="shared" si="5"/>
        <v>4.7997775083253282</v>
      </c>
      <c r="D32" s="4">
        <f t="shared" si="6"/>
        <v>1742.6253756708277</v>
      </c>
      <c r="E32" s="4">
        <f t="shared" si="7"/>
        <v>349.03750414970722</v>
      </c>
      <c r="F32" s="3">
        <f t="shared" si="8"/>
        <v>4.9926593989263415</v>
      </c>
    </row>
    <row r="33" spans="2:6" x14ac:dyDescent="0.25">
      <c r="B33" s="6" t="s">
        <v>22</v>
      </c>
      <c r="C33" s="7">
        <f>E33/(NPV(7.1%,C2:I2)+NPV(7.1%,C4:I4))</f>
        <v>1.5369833108731545</v>
      </c>
      <c r="D33" s="8">
        <f>D29+D31</f>
        <v>8789.7960840621854</v>
      </c>
      <c r="E33" s="8">
        <f>E29+E31</f>
        <v>1404.0174503729702</v>
      </c>
      <c r="F33" s="9">
        <f t="shared" si="8"/>
        <v>6.2604607098916185</v>
      </c>
    </row>
    <row r="34" spans="2:6" x14ac:dyDescent="0.25">
      <c r="B34" s="6" t="s">
        <v>23</v>
      </c>
      <c r="C34" s="7">
        <f>E34/(NPV(7.1%,C3:I3)+NPV(7.1%,C5:I5))</f>
        <v>1.6034716989760764</v>
      </c>
      <c r="D34" s="8">
        <f>D30+D32</f>
        <v>17272.460146276488</v>
      </c>
      <c r="E34" s="8">
        <f>E30+E32</f>
        <v>2332.0737630631265</v>
      </c>
      <c r="F34" s="9">
        <f t="shared" si="8"/>
        <v>7.4064810555518186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geRetentionTriggerDate xmlns="97e57212-3e02-407f-8b2d-05f7d7f19b15" xsi:nil="true"/>
    <pgeInformationSecurityClassification xmlns="97e57212-3e02-407f-8b2d-05f7d7f19b15" xsi:nil="true"/>
    <mca9ac2a47d44219b4ff213ace4480ec xmlns="97e57212-3e02-407f-8b2d-05f7d7f19b15">
      <Terms xmlns="http://schemas.microsoft.com/office/infopath/2007/PartnerControls"/>
    </mca9ac2a47d44219b4ff213ace4480ec>
    <TaxCatchAll xmlns="97e57212-3e02-407f-8b2d-05f7d7f19b15"/>
    <_Flow_SignoffStatus xmlns="a052ecc6-f5a4-49f4-aa10-e791a5474042" xsi:nil="true"/>
    <PL_x0020_Notes xmlns="a052ecc6-f5a4-49f4-aa10-e791a547404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BA96DB7B705A43B8AD23F39205407B" ma:contentTypeVersion="14" ma:contentTypeDescription="Create a new document." ma:contentTypeScope="" ma:versionID="dfe8a67fc70b820f7e14e688e5b4015a">
  <xsd:schema xmlns:xsd="http://www.w3.org/2001/XMLSchema" xmlns:xs="http://www.w3.org/2001/XMLSchema" xmlns:p="http://schemas.microsoft.com/office/2006/metadata/properties" xmlns:ns2="97e57212-3e02-407f-8b2d-05f7d7f19b15" xmlns:ns3="a052ecc6-f5a4-49f4-aa10-e791a5474042" xmlns:ns4="f19a5c4a-5a58-4074-aba8-4b17174d92ff" targetNamespace="http://schemas.microsoft.com/office/2006/metadata/properties" ma:root="true" ma:fieldsID="cbae5be9d08466645f3a5cce93db56f5" ns2:_="" ns3:_="" ns4:_="">
    <xsd:import namespace="97e57212-3e02-407f-8b2d-05f7d7f19b15"/>
    <xsd:import namespace="a052ecc6-f5a4-49f4-aa10-e791a5474042"/>
    <xsd:import namespace="f19a5c4a-5a58-4074-aba8-4b17174d92ff"/>
    <xsd:element name="properties">
      <xsd:complexType>
        <xsd:sequence>
          <xsd:element name="documentManagement">
            <xsd:complexType>
              <xsd:all>
                <xsd:element ref="ns2:pgeInformationSecurityClassification" minOccurs="0"/>
                <xsd:element ref="ns2:mca9ac2a47d44219b4ff213ace4480ec" minOccurs="0"/>
                <xsd:element ref="ns2:TaxCatchAll" minOccurs="0"/>
                <xsd:element ref="ns2:TaxCatchAllLabel" minOccurs="0"/>
                <xsd:element ref="ns2:pgeRetentionTriggerDate" minOccurs="0"/>
                <xsd:element ref="ns3:_Flow_SignoffStatus" minOccurs="0"/>
                <xsd:element ref="ns4:SharedWithUsers" minOccurs="0"/>
                <xsd:element ref="ns4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PL_x0020_Note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e57212-3e02-407f-8b2d-05f7d7f19b15" elementFormDefault="qualified">
    <xsd:import namespace="http://schemas.microsoft.com/office/2006/documentManagement/types"/>
    <xsd:import namespace="http://schemas.microsoft.com/office/infopath/2007/PartnerControls"/>
    <xsd:element name="pgeInformationSecurityClassification" ma:index="8" nillable="true" ma:displayName="PGE Information Security Classification" ma:description="Confidentiality of the Item (i.e. who can access it.) PG&amp;E uses the following four levels of confidentiality:&#10;• Public: Information available to anyone inside or outside PG&amp;E without restriction. &#10;• Internal: Information intended primarily for use within PG&amp;E.&#10;• Confidential: Information intended for use within PG&amp;E on a “business-need-to-know basis.” &#10;• Restricted: Information that is the most sensitive due to its significant value to the company and requires the maximum level of handling and protection from unauthorized collection, access, use or disclosure&#10;" ma:format="Dropdown" ma:internalName="pgeInformationSecurityClassification">
      <xsd:simpleType>
        <xsd:restriction base="dms:Choice">
          <xsd:enumeration value="Public"/>
          <xsd:enumeration value="Internal"/>
          <xsd:enumeration value="Confidential"/>
          <xsd:enumeration value="Restricted"/>
        </xsd:restriction>
      </xsd:simpleType>
    </xsd:element>
    <xsd:element name="mca9ac2a47d44219b4ff213ace4480ec" ma:index="9" nillable="true" ma:taxonomy="true" ma:internalName="mca9ac2a47d44219b4ff213ace4480ec" ma:taxonomyFieldName="pgeRecordCategory" ma:displayName="PGE Record Category" ma:default="" ma:fieldId="{6ca9ac2a-47d4-4219-b4ff-213ace4480ec}" ma:sspId="b06c99b3-cd83-43e5-b4c1-d62f316c1e37" ma:termSetId="adcc1c58-aad5-4d6c-b2f3-f9d1112c68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0" nillable="true" ma:displayName="Taxonomy Catch All Column" ma:hidden="true" ma:list="{224d0182-08b3-4895-a1a7-ad36b16082cb}" ma:internalName="TaxCatchAll" ma:showField="CatchAllData" ma:web="f19a5c4a-5a58-4074-aba8-4b17174d92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1" nillable="true" ma:displayName="Taxonomy Catch All Column1" ma:hidden="true" ma:list="{224d0182-08b3-4895-a1a7-ad36b16082cb}" ma:internalName="TaxCatchAllLabel" ma:readOnly="true" ma:showField="CatchAllDataLabel" ma:web="f19a5c4a-5a58-4074-aba8-4b17174d92f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geRetentionTriggerDate" ma:index="13" nillable="true" ma:displayName="PGE Retention Trigger Date" ma:description="This is a date field it will be populated when an event has occurred that will trigger retention" ma:format="DateOnly" ma:internalName="pgeRetentionTrigger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52ecc6-f5a4-49f4-aa10-e791a5474042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14" nillable="true" ma:displayName="Sign-off status" ma:internalName="Sign_x002d_off_x0020_status">
      <xsd:simpleType>
        <xsd:restriction base="dms:Text"/>
      </xsd:simpleType>
    </xsd:element>
    <xsd:element name="MediaServiceMetadata" ma:index="1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PL_x0020_Notes" ma:index="21" nillable="true" ma:displayName="PL Notes" ma:description="Paralegal notes only" ma:format="Dropdown" ma:internalName="PL_x0020_Notes">
      <xsd:simpleType>
        <xsd:restriction base="dms:Note">
          <xsd:maxLength value="255"/>
        </xsd:restriction>
      </xsd:simpleType>
    </xsd:element>
    <xsd:element name="MediaServiceAutoTags" ma:index="22" nillable="true" ma:displayName="Tags" ma:internalName="MediaServiceAutoTags" ma:readOnly="true">
      <xsd:simpleType>
        <xsd:restriction base="dms:Text"/>
      </xsd:simpleType>
    </xsd:element>
    <xsd:element name="MediaServiceOCR" ma:index="2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9a5c4a-5a58-4074-aba8-4b17174d92ff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b06c99b3-cd83-43e5-b4c1-d62f316c1e37" ContentTypeId="0x0101" PreviousValue="false"/>
</file>

<file path=customXml/itemProps1.xml><?xml version="1.0" encoding="utf-8"?>
<ds:datastoreItem xmlns:ds="http://schemas.openxmlformats.org/officeDocument/2006/customXml" ds:itemID="{180BC13F-5406-40AE-9462-4A7775EAEB48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9b2527cd-28cd-4c3f-a0b5-de1a75d9e220"/>
    <ds:schemaRef ds:uri="http://purl.org/dc/elements/1.1/"/>
    <ds:schemaRef ds:uri="http://schemas.microsoft.com/office/2006/metadata/properties"/>
    <ds:schemaRef ds:uri="eeeda970-fced-4ea3-b823-933817eb5098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7241DF2-E5E7-4CE1-9500-724BB59DA7B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85623C5-67CF-4DBF-B272-7744216AD25A}"/>
</file>

<file path=customXml/itemProps4.xml><?xml version="1.0" encoding="utf-8"?>
<ds:datastoreItem xmlns:ds="http://schemas.openxmlformats.org/officeDocument/2006/customXml" ds:itemID="{F67F8FC0-CCC5-490A-AE4B-36518B55B11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Pacific Gas and Electric 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Oum, Yumi</dc:creator>
  <cp:lastModifiedBy>Benson</cp:lastModifiedBy>
  <dcterms:created xsi:type="dcterms:W3CDTF">2021-01-23T06:08:00Z</dcterms:created>
  <dcterms:modified xsi:type="dcterms:W3CDTF">2021-01-26T02:49:07Z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0x010100E0BA96DB7B705A43B8AD23F39205407B</vt:lpwstr>
  </property>
  <property fmtid="{D5CDD505-2E9C-101B-9397-08002B2CF9AE}" pid="3" name="pgeRecordCategory">
    <vt:lpwstr/>
  </property>
</Properties>
</file>