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3.09\"/>
    </mc:Choice>
  </mc:AlternateContent>
  <xr:revisionPtr revIDLastSave="0" documentId="8_{5494BA3F-9FE3-4944-8D9F-D1B971346172}" xr6:coauthVersionLast="47" xr6:coauthVersionMax="47" xr10:uidLastSave="{00000000-0000-0000-0000-000000000000}"/>
  <bookViews>
    <workbookView xWindow="28680" yWindow="-120" windowWidth="29040" windowHeight="15840" xr2:uid="{B4FB880F-78E7-4A5A-BF9D-2EBEA18FF3FD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1" l="1"/>
  <c r="K10" i="1"/>
  <c r="K31" i="1"/>
  <c r="K13" i="1"/>
  <c r="K12" i="1"/>
  <c r="K11" i="1"/>
  <c r="B77" i="1"/>
  <c r="G5" i="1"/>
  <c r="K37" i="1" l="1"/>
  <c r="K38" i="1" s="1"/>
  <c r="K43" i="1" s="1"/>
  <c r="K45" i="1" s="1"/>
  <c r="K69" i="1"/>
  <c r="K14" i="1" s="1"/>
  <c r="L10" i="1" l="1"/>
  <c r="L11" i="1"/>
  <c r="L13" i="1"/>
  <c r="L12" i="1"/>
  <c r="L14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<sst xmlns="http://schemas.openxmlformats.org/spreadsheetml/2006/main" count="129" uniqueCount="90">
  <si>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</si>
  <si>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</si>
  <si>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</si>
  <si>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</si>
  <si>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</si>
  <si>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</si>
  <si>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</si>
  <si>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</si>
  <si>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</si>
  <si>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</si>
  <si>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</si>
  <si>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</si>
  <si>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</si>
  <si>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</si>
  <si>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</si>
  <si>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</si>
  <si>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</si>
  <si>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</si>
  <si>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</si>
  <si>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</si>
  <si>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</si>
  <si>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</si>
  <si>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</si>
  <si>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</si>
  <si>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</si>
  <si>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</si>
  <si>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</si>
  <si>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</si>
  <si>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</si>
  <si>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</si>
  <si>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</si>
  <si>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</si>
  <si>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</si>
  <si>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</si>
  <si>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</si>
  <si>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</si>
  <si>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</si>
  <si>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</si>
  <si>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</si>
  <si>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</si>
  <si>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</si>
  <si>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</si>
  <si>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</si>
  <si>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</si>
  <si>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</si>
  <si>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</si>
  <si>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</si>
  <si>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</si>
  <si>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</si>
  <si>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</si>
  <si>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</si>
  <si>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</si>
  <si>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</si>
  <si>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</si>
  <si>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</si>
  <si>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</si>
  <si>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</si>
  <si>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</si>
  <si>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</si>
  <si>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</si>
  <si>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</si>
  <si>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</si>
  <si>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</si>
  <si>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</si>
  <si>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</si>
  <si>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</si>
  <si>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</si>
  <si>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</si>
  <si>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</si>
  <si>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</si>
  <si>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</si>
  <si>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</si>
  <si>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</si>
  <si>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</si>
  <si>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</si>
  <si>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</si>
  <si>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</si>
  <si>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</si>
  <si>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2023 Holidays:  New Year's Day (1/2), Presidents' Day (2/20), Memorial Day (5/29), Independence Day (7/4), Labor Day (9/4), Veterans Day (11/11), Thanksgiving Day (11/23)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</si>
  <si>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</si>
  <si>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</si>
  <si>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</si>
  <si>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</si>
  <si>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</si>
  <si>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09/11/2023</t>
  </si>
  <si>
    <t>PG&amp;E AL 4543-G</t>
  </si>
  <si>
    <t>PG&amp;E AL 4651-G, Backbone</t>
  </si>
  <si>
    <t>PG&amp;E AL 4792-G, Non-Backbone</t>
  </si>
  <si>
    <t>PG&amp;E AL 4790-G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</si>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</sst>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0" xfId="2" applyFont="1" applyAlignment="1">
      <alignment horizontal="center"/>
    </xf>
    <xf numFmtId="164" fontId="11" fillId="0" borderId="11" xfId="2" quotePrefix="1" applyNumberFormat="1" applyFont="1" applyBorder="1" applyAlignment="1">
      <alignment horizontal="center"/>
    </xf>
    <xf numFmtId="0" fontId="11" fillId="0" borderId="4" xfId="2" applyFont="1" applyBorder="1"/>
    <xf numFmtId="0" fontId="1" fillId="0" borderId="5" xfId="2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5516EE78-6816-44E4-92B2-AA829AB10EE4}"/>
    <cellStyle name="Normal" xfId="0" builtinId="0"/>
    <cellStyle name="Normal 19 2" xfId="2" xr:uid="{667B2577-E878-479A-9FA2-4E6C4AEDC2DE}"/>
    <cellStyle name="Normal 2" xfId="3" xr:uid="{BBA9D613-5851-4C44-AB2C-397A488582F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2DA57B27-27C1-4CDB-A5E3-BBE23E3A6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EF877-7089-484D-B0F6-5D258CF2B27D}">
  <sheetPr>
    <tabColor theme="4" tint="0.39997558519241921"/>
    <pageSetUpPr fitToPage="1"/>
  </sheetPr>
  <dimension ref="B1:P88"/>
  <sheetViews>
    <sheetView showGridLines="0" tabSelected="1" topLeftCell="A2" zoomScale="120" zoomScaleNormal="120" zoomScaleSheetLayoutView="130" zoomScalePageLayoutView="120" workbookViewId="0">
      <selection activeCell="L31" sqref="L31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7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September 1 - 30, 2023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45170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6.1178000000000003E-2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0</v>
      </c>
      <c r="L11" s="28">
        <f>IF(SUM(L63)=0,0,ROUND((($K$23*L53)*$K$45/10^6)+($K$48*L53),6))</f>
        <v>6.1178000000000003E-2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0</v>
      </c>
      <c r="L12" s="28">
        <f>IF(SUM(L65)=0,0,ROUND((($K$23*L54)*$K$45/10^6)+($K$48*L54),6))</f>
        <v>6.1178000000000003E-2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0</v>
      </c>
      <c r="L13" s="28">
        <f>IF(SUM(L68)=0,0,ROUND((($K$23*L55)*$K$45/10^6)+($K$48*L55),6))</f>
        <v>6.1178000000000003E-2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0</v>
      </c>
      <c r="L14" s="28">
        <f>IF(SUM(L69)=0,0,ROUND(($K$23*$K$45/10^6)+($K$48),6))</f>
        <v>6.1178000000000003E-2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9249.0880468004962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3.27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4.2882999999999996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3.7791999999999999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0.9022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1.1182000000000001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1.2999999999999999E-2</v>
      </c>
      <c r="K37" s="116">
        <f>K31/(1-J37)-K31</f>
        <v>4.9776697061803432E-2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1.06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1.3554999999999997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2.01E-2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2.4356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6.2148000000000003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3.6970000000000002E-3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 t="s">
        <v>89</v>
      </c>
      <c r="L52" s="151">
        <v>1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 t="s">
        <v>89</v>
      </c>
      <c r="L53" s="154">
        <v>1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 t="s">
        <v>89</v>
      </c>
      <c r="L54" s="154">
        <v>1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 t="s">
        <v>89</v>
      </c>
      <c r="L55" s="155">
        <v>1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65" t="s">
        <v>58</v>
      </c>
      <c r="L59" s="166">
        <v>45170</v>
      </c>
      <c r="M59" s="20"/>
    </row>
    <row r="60" spans="2:13" ht="9" customHeight="1" x14ac:dyDescent="0.2">
      <c r="B60" s="167"/>
      <c r="C60" s="143"/>
      <c r="E60" s="105" t="s">
        <v>59</v>
      </c>
      <c r="F60" s="105"/>
      <c r="G60" s="143" t="s">
        <v>60</v>
      </c>
      <c r="H60" s="143"/>
      <c r="I60" s="143"/>
      <c r="J60" s="44"/>
      <c r="L60" s="168"/>
      <c r="M60" s="20"/>
    </row>
    <row r="61" spans="2:13" x14ac:dyDescent="0.15">
      <c r="B61" s="169" t="s">
        <v>61</v>
      </c>
      <c r="C61" s="170"/>
      <c r="D61" s="170"/>
      <c r="E61" s="171" t="s">
        <v>62</v>
      </c>
      <c r="F61" s="171"/>
      <c r="G61" s="170" t="s">
        <v>63</v>
      </c>
      <c r="H61" s="170" t="s">
        <v>64</v>
      </c>
      <c r="I61" s="170"/>
      <c r="J61" s="172"/>
      <c r="K61" s="145" t="s">
        <v>6</v>
      </c>
      <c r="L61" s="173" t="s">
        <v>7</v>
      </c>
      <c r="M61" s="20"/>
    </row>
    <row r="62" spans="2:13" x14ac:dyDescent="0.15">
      <c r="B62" s="174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5" t="s">
        <v>89</v>
      </c>
      <c r="L62" s="176">
        <v>120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7" t="s">
        <v>89</v>
      </c>
      <c r="L63" s="178">
        <v>140</v>
      </c>
      <c r="M63" s="20"/>
    </row>
    <row r="64" spans="2:13" x14ac:dyDescent="0.15">
      <c r="B64" s="174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79"/>
      <c r="L64" s="180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7" t="s">
        <v>89</v>
      </c>
      <c r="L65" s="178">
        <v>340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81"/>
      <c r="L66" s="182"/>
      <c r="M66" s="20"/>
    </row>
    <row r="67" spans="2:15" x14ac:dyDescent="0.15">
      <c r="B67" s="174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3"/>
      <c r="L67" s="184"/>
      <c r="M67" s="20"/>
    </row>
    <row r="68" spans="2:15" x14ac:dyDescent="0.15">
      <c r="B68" s="174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7" t="s">
        <v>89</v>
      </c>
      <c r="L68" s="178">
        <v>120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5" t="str">
        <f>IF(SUM(K62:K68)=0, "", SUM(K62:K68))</f>
        <v/>
      </c>
      <c r="L69" s="186">
        <f>IF(SUM(L62:L68)=0, "", SUM(L62:L68))</f>
        <v>720</v>
      </c>
      <c r="M69" s="20"/>
    </row>
    <row r="70" spans="2:15" x14ac:dyDescent="0.15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20"/>
    </row>
    <row r="71" spans="2:15" ht="8.1" customHeight="1" x14ac:dyDescent="0.15">
      <c r="B71" s="188" t="s">
        <v>78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20"/>
    </row>
    <row r="72" spans="2:15" x14ac:dyDescent="0.15">
      <c r="B72" s="189" t="s">
        <v>79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20"/>
    </row>
    <row r="73" spans="2:15" x14ac:dyDescent="0.15">
      <c r="B73" s="189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20"/>
    </row>
    <row r="74" spans="2:15" ht="8.85" customHeight="1" x14ac:dyDescent="0.15">
      <c r="B74" s="189" t="s">
        <v>80</v>
      </c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20"/>
    </row>
    <row r="75" spans="2:15" x14ac:dyDescent="0.15">
      <c r="B75" s="189" t="s">
        <v>81</v>
      </c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20"/>
    </row>
    <row r="76" spans="2:15" x14ac:dyDescent="0.15">
      <c r="B76" s="189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20"/>
    </row>
    <row r="77" spans="2:15" x14ac:dyDescent="0.15">
      <c r="B77" s="191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September 1, 2023.</v>
      </c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20"/>
    </row>
    <row r="78" spans="2:15" ht="8.85" customHeight="1" x14ac:dyDescent="0.15">
      <c r="B78" s="192" t="s">
        <v>82</v>
      </c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20"/>
    </row>
    <row r="79" spans="2:15" ht="9" customHeight="1" x14ac:dyDescent="0.2">
      <c r="B79" s="189" t="s">
        <v>83</v>
      </c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94"/>
      <c r="O79" s="194"/>
    </row>
    <row r="80" spans="2:15" x14ac:dyDescent="0.15">
      <c r="B80" s="195"/>
      <c r="C80" s="196"/>
      <c r="D80" s="196"/>
      <c r="E80" s="196"/>
      <c r="F80" s="20"/>
      <c r="G80" s="196"/>
      <c r="H80" s="196"/>
      <c r="I80" s="196"/>
      <c r="J80" s="196"/>
      <c r="K80" s="196"/>
      <c r="L80" s="196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printOptions horizontalCentered="1"/>
  <pageMargins left="0.5" right="0.5" top="0.5" bottom="0.35" header="0.2" footer="0.15"/>
  <pageSetup scale="83" fitToHeight="0" orientation="portrait" r:id="rId1"/>
  <headerFooter alignWithMargins="0">
    <oddFooter>&amp;C&amp;1#&amp;"Calibri"&amp;12&amp;K000000Public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2023-09-07T21:11:45Z</dcterms:created>
  <dcterms:modified xsi:type="dcterms:W3CDTF">2023-09-07T21:12:28Z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837e6c-d705-437e-b3ab-e6d8024f5cad_Enabled">
    <vt:lpwstr>true</vt:lpwstr>
  </property>
  <property fmtid="{D5CDD505-2E9C-101B-9397-08002B2CF9AE}" pid="3" name="MSIP_Label_d3837e6c-d705-437e-b3ab-e6d8024f5cad_SetDate">
    <vt:lpwstr>2023-09-07T21:12:24Z</vt:lpwstr>
  </property>
  <property fmtid="{D5CDD505-2E9C-101B-9397-08002B2CF9AE}" pid="4" name="MSIP_Label_d3837e6c-d705-437e-b3ab-e6d8024f5cad_Method">
    <vt:lpwstr>Privileged</vt:lpwstr>
  </property>
  <property fmtid="{D5CDD505-2E9C-101B-9397-08002B2CF9AE}" pid="5" name="MSIP_Label_d3837e6c-d705-437e-b3ab-e6d8024f5cad_Name">
    <vt:lpwstr>Public (With Markings)</vt:lpwstr>
  </property>
  <property fmtid="{D5CDD505-2E9C-101B-9397-08002B2CF9AE}" pid="6" name="MSIP_Label_d3837e6c-d705-437e-b3ab-e6d8024f5cad_SiteId">
    <vt:lpwstr>44ae661a-ece6-41aa-bc96-7c2c85a08941</vt:lpwstr>
  </property>
  <property fmtid="{D5CDD505-2E9C-101B-9397-08002B2CF9AE}" pid="7" name="MSIP_Label_d3837e6c-d705-437e-b3ab-e6d8024f5cad_ActionId">
    <vt:lpwstr>0efb913c-5f4c-4121-910b-5a4f66ae4a4b</vt:lpwstr>
  </property>
  <property fmtid="{D5CDD505-2E9C-101B-9397-08002B2CF9AE}" pid="8" name="MSIP_Label_d3837e6c-d705-437e-b3ab-e6d8024f5cad_ContentBits">
    <vt:lpwstr>3</vt:lpwstr>
  </property>
</Properties>
</file>