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870" documentId="8_{127D683F-2CCE-49AA-815D-EC8DAE3E3181}" xr6:coauthVersionLast="46" xr6:coauthVersionMax="46" xr10:uidLastSave="{ACF5315A-E84A-40E3-AB15-4874942FD7AC}"/>
  <bookViews>
    <workbookView xWindow="-28920" yWindow="-120" windowWidth="29040" windowHeight="15840" xr2:uid="{B1D7F9E5-EE94-4C20-9F88-0476EFDF38BA}"/>
  </bookViews>
  <sheets>
    <sheet name="Table of Contents" sheetId="42" r:id="rId1"/>
    <sheet name="Section 1 -&gt;" sheetId="48" r:id="rId2"/>
    <sheet name="Table 1" sheetId="49" r:id="rId3"/>
    <sheet name="Section 2 -&gt;" sheetId="47" r:id="rId4"/>
    <sheet name="Table 2" sheetId="50" r:id="rId5"/>
    <sheet name="Section 5 -&gt;" sheetId="7" r:id="rId6"/>
    <sheet name="Table 3" sheetId="21" r:id="rId7"/>
    <sheet name="Table 4" sheetId="38" r:id="rId8"/>
    <sheet name="Table 5" sheetId="24" r:id="rId9"/>
    <sheet name="Table 6" sheetId="58" r:id="rId10"/>
    <sheet name="Table 7" sheetId="27" r:id="rId11"/>
    <sheet name="Table 8" sheetId="51" r:id="rId12"/>
    <sheet name="Section 6 -&gt;" sheetId="8" r:id="rId13"/>
    <sheet name="Table 9" sheetId="52" r:id="rId14"/>
    <sheet name="Table 10" sheetId="25" r:id="rId15"/>
    <sheet name="Table 11" sheetId="29" r:id="rId16"/>
    <sheet name="Table 12" sheetId="30" r:id="rId17"/>
    <sheet name="Table 13" sheetId="41" r:id="rId18"/>
    <sheet name="Table 14" sheetId="31" r:id="rId19"/>
    <sheet name="Table 15" sheetId="53" r:id="rId20"/>
    <sheet name="Table 16" sheetId="32" r:id="rId21"/>
    <sheet name="Section 7 -&gt;" sheetId="9" r:id="rId22"/>
    <sheet name="Table 17" sheetId="34" r:id="rId23"/>
    <sheet name="Table 18" sheetId="55" r:id="rId24"/>
    <sheet name="Section 8 -&gt;" sheetId="10" r:id="rId25"/>
    <sheet name="Table 19" sheetId="57" r:id="rId26"/>
    <sheet name="Table 20" sheetId="39" r:id="rId27"/>
    <sheet name="Section 12 -&gt;" sheetId="40" r:id="rId28"/>
    <sheet name="Table 21" sheetId="66" r:id="rId29"/>
    <sheet name="Appendix -&gt;" sheetId="20" r:id="rId30"/>
    <sheet name="Appendix A-1.1" sheetId="3" r:id="rId31"/>
    <sheet name="Appendix A-1.2" sheetId="65" r:id="rId32"/>
    <sheet name="Appendix B" sheetId="33" r:id="rId33"/>
    <sheet name="Appendix C" sheetId="35" r:id="rId34"/>
    <sheet name="Appendix E" sheetId="36" r:id="rId35"/>
    <sheet name="Appendix G" sheetId="37" r:id="rId36"/>
  </sheets>
  <definedNames>
    <definedName name="_xlnm._FilterDatabase" localSheetId="30" hidden="1">'Appendix A-1.1'!$B$5:$AA$5</definedName>
    <definedName name="_ftn1" localSheetId="8">'Table 5'!#REF!</definedName>
    <definedName name="_ftn2" localSheetId="8">'Table 5'!#REF!</definedName>
    <definedName name="_ftn3" localSheetId="8">'Table 5'!#REF!</definedName>
    <definedName name="_ftn4" localSheetId="8">'Table 5'!#REF!</definedName>
    <definedName name="_ftn5" localSheetId="8">'Table 5'!#REF!</definedName>
    <definedName name="_ftn6" localSheetId="8">'Table 5'!#REF!</definedName>
    <definedName name="_ftn7" localSheetId="8">'Table 5'!#REF!</definedName>
    <definedName name="_ftnref1" localSheetId="8">'Table 5'!#REF!</definedName>
    <definedName name="_ftnref2" localSheetId="8">'Table 5'!#REF!</definedName>
    <definedName name="_ftnref3" localSheetId="8">'Table 5'!#REF!</definedName>
    <definedName name="_ftnref4" localSheetId="8">'Table 5'!#REF!</definedName>
    <definedName name="_ftnref5" localSheetId="8">'Table 5'!#REF!</definedName>
    <definedName name="_ftnref6" localSheetId="8">'Table 5'!#REF!</definedName>
    <definedName name="_ftnref7" localSheetId="8">'Table 5'!#REF!</definedName>
    <definedName name="_Ref80199625" localSheetId="2">'Table 1'!$B$2</definedName>
    <definedName name="_Ref80199625" localSheetId="4">'Table 2'!$B$2</definedName>
    <definedName name="_Ref80891684" localSheetId="6">'Table 3'!$B$2</definedName>
    <definedName name="_Ref80892662" localSheetId="11">'Table 8'!$B$2</definedName>
    <definedName name="_Ref80892802" localSheetId="13">'Table 9'!$B$2</definedName>
    <definedName name="_Ref80897597" localSheetId="19">'Table 15'!$B$2</definedName>
    <definedName name="_Ref80897658" localSheetId="25">'Table 19'!$B$2</definedName>
    <definedName name="_Ref80897658" localSheetId="28">'Table 21'!$B$2</definedName>
    <definedName name="_Ref80948788" localSheetId="23">'Table 18'!$B$2</definedName>
    <definedName name="_Ref80948788" localSheetId="25">'Table 19'!$B$2</definedName>
    <definedName name="_Ref80948788" localSheetId="28">'Table 21'!$B$2</definedName>
    <definedName name="_Ref80983104" localSheetId="17">'Table 13'!$B$2</definedName>
    <definedName name="_Ref80983104" localSheetId="9">'Table 6'!$B$2</definedName>
    <definedName name="_Ref83197240" localSheetId="25">'Table 19'!$B$2</definedName>
    <definedName name="_Ref83197240" localSheetId="28">'Table 21'!$B$2</definedName>
    <definedName name="_Ref83361293" localSheetId="11">'Table 8'!$B$2</definedName>
    <definedName name="_Ref83367513" localSheetId="8">'Table 5'!$B$2</definedName>
    <definedName name="_Ref83713187" localSheetId="14">'Table 10'!$B$2</definedName>
    <definedName name="_Ref83714376" localSheetId="16">'Table 12'!$B$3</definedName>
    <definedName name="_Ref85778251" localSheetId="17">'Table 13'!$B$2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47" l="1"/>
  <c r="B8" i="7"/>
  <c r="B7" i="7"/>
  <c r="B6" i="7"/>
  <c r="B5" i="7"/>
  <c r="B4" i="7"/>
  <c r="B3" i="7"/>
  <c r="B10" i="8"/>
  <c r="B9" i="8"/>
  <c r="B8" i="8"/>
  <c r="B7" i="8"/>
  <c r="B6" i="8"/>
  <c r="B5" i="8"/>
  <c r="B4" i="8"/>
  <c r="B3" i="8"/>
  <c r="B4" i="9"/>
  <c r="B3" i="9"/>
  <c r="B4" i="10"/>
  <c r="B3" i="10"/>
  <c r="B3" i="40"/>
  <c r="B7" i="42"/>
  <c r="B4" i="20"/>
  <c r="B3" i="20"/>
  <c r="B8" i="42" l="1"/>
  <c r="B3" i="48"/>
  <c r="B9" i="42"/>
  <c r="B14" i="42"/>
  <c r="B13" i="42"/>
  <c r="B12" i="42"/>
  <c r="B11" i="42"/>
  <c r="B10" i="42"/>
  <c r="B8" i="20"/>
  <c r="B7" i="20"/>
  <c r="B6" i="20"/>
  <c r="B5" i="20"/>
</calcChain>
</file>

<file path=xl/sharedStrings.xml><?xml version="1.0" encoding="utf-8"?>
<sst xmlns="http://schemas.openxmlformats.org/spreadsheetml/2006/main" count="5788" uniqueCount="1561">
  <si>
    <t>Description</t>
  </si>
  <si>
    <t>Primary Reason the Utility was Unable to Restore the Circuit Within 24 Hours</t>
  </si>
  <si>
    <t>Section 5 Tables</t>
  </si>
  <si>
    <t>Section 6 Tables</t>
  </si>
  <si>
    <t>Section 7 Tables</t>
  </si>
  <si>
    <t>Section 8 Tables</t>
  </si>
  <si>
    <t>Appendix</t>
  </si>
  <si>
    <t>Section 12 Tables</t>
  </si>
  <si>
    <t>Table of Contents</t>
  </si>
  <si>
    <t>File Description:</t>
  </si>
  <si>
    <t>Section 1 Tables</t>
  </si>
  <si>
    <t>Section 2 Tables</t>
  </si>
  <si>
    <t>Unit</t>
  </si>
  <si>
    <t>Value provided</t>
  </si>
  <si>
    <t>Value</t>
  </si>
  <si>
    <t>Total Customers</t>
  </si>
  <si>
    <t>Medical Baseline (MBL) Customers</t>
  </si>
  <si>
    <t>Number of Counties</t>
  </si>
  <si>
    <t>Number of Tribes</t>
  </si>
  <si>
    <t>Number of Circuits</t>
  </si>
  <si>
    <t>Damage / Hazard Count</t>
  </si>
  <si>
    <t>Critical Facilities and Infrastructure De-energized</t>
  </si>
  <si>
    <t>PSPS Notified</t>
  </si>
  <si>
    <t>De-energized</t>
  </si>
  <si>
    <t>Cancelled</t>
  </si>
  <si>
    <t>Transmission De-energized</t>
  </si>
  <si>
    <t>Unique Distribution Circuits in Any Version of Scope</t>
  </si>
  <si>
    <t>Distribution Circuits</t>
  </si>
  <si>
    <t>46,840[1]</t>
  </si>
  <si>
    <t>23,504[2]</t>
  </si>
  <si>
    <t xml:space="preserve">7 damages </t>
  </si>
  <si>
    <t>1 hazard</t>
  </si>
  <si>
    <t>[2] Of the 23,504 customers de-energized, 655 customers did not receive any notifications before de-energization. For further detail, please refer to Table 8.</t>
  </si>
  <si>
    <t>[1] Of the 46,840 customer notifications sent to customers, 586 customers were not de-energized, but were notified that de-energization would occur (e.g., received Warning Notification), and did not receive a cancellation notice before the de-energization start date/time indicated in their Warning Notification. Please see section 5 regarding PG&amp;E’s Explanation of No De-energization after receiving a De-energization Notification. 969 Customers received messaging that they would be served by a microgrid and may experience a short outage, however did not experience any outages due to advanced switching operations. 8 customers received a notice that they may be de-energized, and did not receive a cancellation after being removed from scope.</t>
  </si>
  <si>
    <t>Table 1: Customers Notified and De-energized</t>
  </si>
  <si>
    <t>Table 2: 2021 PSPS Risk-Benefit Consequence Modelling Considerations</t>
  </si>
  <si>
    <t>Safety </t>
  </si>
  <si>
    <t>Calculated from an estimate of Equivalent Fatalities (EF) per Million Customer Minutes Interrupted (MMCI). EF/MMCI ratio is estimated from previous PG&amp;E PSPS and other large external outage events.[1] </t>
  </si>
  <si>
    <t>Reliability </t>
  </si>
  <si>
    <t>N/A  </t>
  </si>
  <si>
    <t>Calculated directly from the potential number of customers impacted and outage duration based on customer minutes interrupted.  </t>
  </si>
  <si>
    <t>Financial </t>
  </si>
  <si>
    <t>Calculated based on maximum building impacts derived from Technosylva wildfire simulation models and a cost per structure burned previously evaluated in 2020 RAMP Report.[2]</t>
  </si>
  <si>
    <t>Calculated based on two financial estimates 1) distribution of a lump sum cost of execution across all relevant circuits and 2) an estimated proxy cost per customer per PSPS event.[3]</t>
  </si>
  <si>
    <t>[1] Previous PG&amp;E PSPS events include 2019-2020 events, and other large external outage events include the 2003 Northeast Blackout in New York City, 2011 Southwest Blackout in San Diego, 2012 Derecho Windstorms, 2012 Superstorm Sandy, and 2017 Hurricane Irma.</t>
  </si>
  <si>
    <t>[2] See A.20-06-012.</t>
  </si>
  <si>
    <t>[3] The assumptions used in these calculations, including the proxy cost per customer per PSPS event, are subject to be updated and are not intended to prejudge or create precedent with regard to the development of more precise values of resiliency or cost of PSPS metrics being considered in other ongoing proceedings at the California Public Utilities Commission, such as the Risk-Based Decision-Making Rulemaking [R.20.07.013] and the Microgrid and Resiliency Strategies.</t>
  </si>
  <si>
    <r>
      <t>Consequence Type</t>
    </r>
    <r>
      <rPr>
        <sz val="8"/>
        <color rgb="FFFFFFFF"/>
        <rFont val="Times New Roman"/>
        <family val="1"/>
      </rPr>
      <t> </t>
    </r>
  </si>
  <si>
    <r>
      <t>Wildfire Consequence Considerations</t>
    </r>
    <r>
      <rPr>
        <sz val="8"/>
        <color rgb="FFFFFFFF"/>
        <rFont val="Times New Roman"/>
        <family val="1"/>
      </rPr>
      <t> </t>
    </r>
  </si>
  <si>
    <r>
      <t>PSPS Consequence Considerations</t>
    </r>
    <r>
      <rPr>
        <sz val="8"/>
        <color rgb="FFFFFFFF"/>
        <rFont val="Times New Roman"/>
        <family val="1"/>
      </rPr>
      <t> </t>
    </r>
  </si>
  <si>
    <r>
      <t>Calculated based on maximum population impacts derived</t>
    </r>
    <r>
      <rPr>
        <strike/>
        <sz val="8"/>
        <color rgb="FF4F6BED"/>
        <rFont val="Times New Roman"/>
        <family val="1"/>
      </rPr>
      <t xml:space="preserve"> </t>
    </r>
    <r>
      <rPr>
        <sz val="8"/>
        <color theme="1"/>
        <rFont val="Times New Roman"/>
        <family val="1"/>
      </rPr>
      <t>from Technosylva wildfire simulation models and a fatality ratio based on National Fire Protection Association (NFPA) data.  </t>
    </r>
  </si>
  <si>
    <t>Type of Notification</t>
  </si>
  <si>
    <t>Recipients</t>
  </si>
  <si>
    <t>ADVANCED NOTIFICATION: 48-72 hours in advance of anticipated de-energization</t>
  </si>
  <si>
    <t>Public Safety Partners</t>
  </si>
  <si>
    <t>WATCH NOTIFICATION: 24-48 hours in advance of anticipated de-energization</t>
  </si>
  <si>
    <t>WARNING NOTIFICATION: 1-4 hours in advance of anticipated de-energization, if possible</t>
  </si>
  <si>
    <t>Public Safety Partners, All Customers (including Medical Baseline program customers, Self-Identified Vulnerable (SIV) customers)</t>
  </si>
  <si>
    <t>POWER OFF NOTIFICATION: When de-energization is initiated</t>
  </si>
  <si>
    <t>Public Safety Partners, All Customers (including Medical Baseline program customers and Self-Identified Vulnerable (SIV) customers)</t>
  </si>
  <si>
    <t>WEATHER “ALL-CLEAR”/ETOR UPDATE NOTIFICATION: Immediately before re-energization begins</t>
  </si>
  <si>
    <t>RESTORATION NOTIFICATION: When re-energization is complete</t>
  </si>
  <si>
    <t>On 10/08/2021, PG&amp;E’s Meteorology team noted a potential weather event and updated the weather forecast on pge.com/weather to “elevated” in certain parts of the service territory. At this time, Local PG&amp;E representatives called each County OES in PG&amp;E’s electrical service territory and select cities and tribes to inform them that PG&amp;E is monitoring an increased potential of a PSPS event.
Following PG&amp;E’s activation of its EOC for a potential PSPS event, PG&amp;E completed the following:
•	Submitted a PSPS State Notification Form to Cal OES and sent an e-mail to the CPUC notifying them that PG&amp;E’s EOC has been activated and that PG&amp;E is monitoring for a potential PSPS event. 
•	Sent notifications to other Public Safety Partners[1]  via call, text, and email; these notifications include the following information: 
o	Estimated window of the de-energization time.
o	When weather is anticipated to pass.
o	Estimated Time of Restoration (ETOR).
o	For Public Safety Partners Only: Links to the PSPS Portal and website where event-specific maps and information are available</t>
  </si>
  <si>
    <t>During this time, PG&amp;E completed the following: 
•	Submitted a PSPS State Notification Form to Cal OES and sent an e-mail to the CPUC notifying them of a scope change. 
•	Sent notifications to other Public Safety Partners, and all customers via call, text message, and e-mail; these notifications include the following information: 
o	Potentially impacted addresses (for customers only).
o	Estimated window of the de-energization time.
o	When the adverse weather is anticipated to pass.
o	Estimated Time of Restoration (ETOR). 
o	For Public Safety Partners Only: Links to the PSPS Portal and website where event-specific maps and information is available.
o	For Customers Only: Links to PSPS Updates webpage with Community Resource Center information, and resources for customers with access and functional needs, including but not limited to information on the Medical Baseline program, Meals on Wheels, language support, and the Portable Battery Program.
•	Sent notifications to Medical Baseline program customers, including tenants of master metered accounts, and Self-Identified Vulnerable (SIV) customers every hour until the customer confirms receipt of the notification (up to 21:00 PDT or when PG&amp;E halts notifications[2]).
•	Sent Cancellation Notifications to Public Safety Partners and customers removed from scope; this was to inform them that their power would not be shut off.
Customer notifications were provided in English, with information on how to get event information in 15 non-English languages, referred to herein as “translated languages”[3].  Customers with their language preference selected in their PG&amp;E accounts received in-language (translated) notifications. Public Safety Partner notifications were provided in English.</t>
  </si>
  <si>
    <t>When forecasted weather conditions showed that a safety shutoff was confirmed, and power would be de-energized in approximately 1-4 hours, PG&amp;E completed the following:
•	Submitted a PSPS State Notification Form to Cal OES and sent an email to the CPUC notifying them that PG&amp;E has made the decision to de-energize.
•	Sent notifications to other Public Safety Partners, and customers; these notifications include the same key event timing information and resource links as the “Watch Notification”.
•	Sent notifications to Medical Baseline program customers, including tenants of master-metered accounts, and SIV customers every hour until the customer confirms receipt of the notification (up to 21:00 PDT or when PG&amp;E halts notifications).
•	Sent Cancellation Notifications to Public Safety Partners and customers removed from scope; this was to inform them that their power would not be shut off.
Customer notifications were provided in English, with information on how to get event information in translated languages. Customers with their language preference selected in their PG&amp;E accounts received in-language (translated) notifications. Public Safety Partner notifications were provided in English.</t>
  </si>
  <si>
    <t>When shut-off was initiated, PG&amp;E completed the following:
•	Submitted a PSPS State Notification Form to Cal OES and sent an email to the CPUC to notify them that power is in the process of being shut off.
•	Agency Representatives conducted a live call and/or sent an e-mail, as appropriate, to County OES that were within the potential PSPS scope area and select cities and tribes to inform them that customers within their jurisdiction were beginning to be de-energized. 
•	Sent notification to other Public Safety Partners and customers via phone, text messages, and e-mail, that included: 
o	Impacted addresses (for customers only).
o	De-energization time.
o	When the adverse weather is anticipated to pass.
o	Estimated Time of Restoration (ETOR). 
o	For Customers Only: Links to the PSPS Updates webpage with Community Resource Center information, and resources for customers with access and functional needs, including but not limited to information on the Medical Baseline program, Meals on Wheels, language support, and the Portable Battery Program.
Customer notifications were provided in English, with information on how to get event information in translated languages. Customers with their language preference selected in their PG&amp;E accounts received in-language (translated) notifications. Public Safety Partner notifications were provided in English.</t>
  </si>
  <si>
    <t>After the weather event had passed and the area is deemed safe to begin patrols and restoration, PG&amp;E completed the following:
•	Submitted a PSPS State Notification Form to Cal OES and sent an email to the CPUC notifying them that PG&amp;E is initiating re-energization patrols. 
•	Sent notifications to other Public Safety Partners, and customers via phone, text message, and email; these notifications included the ETOR.
o	Note: Customers can opt out of receiving event update notifications after de-energization has occurred.
•	Sent “event update” notifications to customers if their ETOR changed; two ways that an ETOR may change include:
o	New field or meteorology conditions.
o	Damage was found during patrols and repair is needed. 
Customer notifications were provided in English, with information on how to get event information in translated languages. Customers with their language preference selected in their PG&amp;E accounts received in-language (translated) notifications. Public Safety Partner notifications were provided in English.</t>
  </si>
  <si>
    <t>Once customers, including Medical Baseline program customers and SIV customers, were restored, they received notifications via phone, text, and email. This was done using an automated process that issued customer notifications every 15 minutes upon restoration of service. Customer notifications were provided in English, with information on how to get event information in translated languages. Customers with their language preference selected in their PG&amp;E accounts received in-language (translated) notifications.
Once all customers were restored, PG&amp;E submitted the final PSPS State Notification Form to Cal OES, sent an email to the CPUC, and sent a notification to Public Safety Partners via phone, text, and email. Public Safety Partner notifications were provided in English.</t>
  </si>
  <si>
    <r>
      <t>Public Safety Partners, All Customers (including Medical Baseline program customers and Self-Identified Vulnerable (SIV)</t>
    </r>
    <r>
      <rPr>
        <vertAlign val="superscript"/>
        <sz val="8"/>
        <color theme="1"/>
        <rFont val="Times New Roman"/>
        <family val="1"/>
      </rPr>
      <t xml:space="preserve"> </t>
    </r>
    <r>
      <rPr>
        <sz val="8"/>
        <color theme="1"/>
        <rFont val="Times New Roman"/>
        <family val="1"/>
      </rPr>
      <t>customers)</t>
    </r>
  </si>
  <si>
    <t>[1] Other Public Safety partners refers to first/emergency responders at the local, state, and federal level, water, wastewater, and communication service providers, affected community choice aggregators, publicly-owned utilities/electrical cooperatives, the CPUC, the California Governor’s Office of Emergency Services, and the California Department of Forestry and Fire Protection.</t>
  </si>
  <si>
    <t>[2] For customers potentially impacted by PSPS late at night or overnight, PG&amp;E, did not send automated notifications to customers between the hours of 21:00 PDT and 08:00 PDT as a courtesy in order to prevent waking up the customers in the middle of the night. However, PG&amp;E will send notifications during the hours of 21:00 PDT and 08:00 PDT on a case-by-case basis (e.g., calls to Medical Baseline due to suddenly changing conditions).</t>
  </si>
  <si>
    <t>[3] Translated languages refers to Spanish, Chinese (Mandarin and Cantonese), Vietnamese, Tagalog, Korean, Russian, Arabic, Punjabi, Farsi, Japanese, Khmer, Hmong, Thai, Hindi, and Portuguese. A language is prevalent if it is spoken by 1,000 or more persons in the utility’s territory or if it’s spoken by 5 percent or more of the population within a “public safety answering point” in the utility territory (D.20-03-004). Details on the community outreach efforts for PSPS and wildfire-related outreach including efforts to reach all languages prevalent in PG&amp;E’s service area can be found in Section 8.4 of PG&amp;E’s Revised 2021 Wildfire Mitigation Plan Report.</t>
  </si>
  <si>
    <t>Table 3: Notification Descriptions</t>
  </si>
  <si>
    <t>Event Order</t>
  </si>
  <si>
    <t>Minimum Timeline[1]</t>
  </si>
  <si>
    <t>Notification Sent to:</t>
  </si>
  <si>
    <t>Approximate Time Sent</t>
  </si>
  <si>
    <t>Message</t>
  </si>
  <si>
    <t>Notes</t>
  </si>
  <si>
    <t>Pre-De-energization (Prior)</t>
  </si>
  <si>
    <t>72-48 hours</t>
  </si>
  <si>
    <t xml:space="preserve"> Local/Tribal Governments and CCAs*</t>
  </si>
  <si>
    <t>10/08/2021 13:01 PDT</t>
  </si>
  <si>
    <t>Advanced</t>
  </si>
  <si>
    <t>Public Safety Partners**</t>
  </si>
  <si>
    <t>48-24 hours</t>
  </si>
  <si>
    <t>10/09/2021 11:56 PDT</t>
  </si>
  <si>
    <t>Watch</t>
  </si>
  <si>
    <t>10/10/2021 09:31 PDT</t>
  </si>
  <si>
    <t>Cancel</t>
  </si>
  <si>
    <t>Only Local/Tribal Governments and CCAs removed from scope received the cancel notification.</t>
  </si>
  <si>
    <t>10/10/2021 09:33 PDT</t>
  </si>
  <si>
    <t>Only Public Safety Partners removed from scope received the cancel notification.</t>
  </si>
  <si>
    <t>All Customers***</t>
  </si>
  <si>
    <t>Only Customers removed from scope received the cancel notification.</t>
  </si>
  <si>
    <t>4-1 hours</t>
  </si>
  <si>
    <t>10/10/2021 17:15 PDT</t>
  </si>
  <si>
    <t>Warning</t>
  </si>
  <si>
    <t>10/11/2021 5:17 PDT</t>
  </si>
  <si>
    <t>10/11/2021 13:05 PDT</t>
  </si>
  <si>
    <t>Only Public Safety Partners removed from scope received the cancel notification</t>
  </si>
  <si>
    <t>Only Customers removed from scope received the cancel notification</t>
  </si>
  <si>
    <t>10/11/2021 15:38 PDT</t>
  </si>
  <si>
    <t>Initiation (During)</t>
  </si>
  <si>
    <t>When the de-energization was initiated</t>
  </si>
  <si>
    <t>Power Off</t>
  </si>
  <si>
    <t>10/11/2021 19:16 PDT</t>
  </si>
  <si>
    <t>Immediately before re-energization</t>
  </si>
  <si>
    <t>10/11/2021 17:17 PDT</t>
  </si>
  <si>
    <t>Weather All-Clear</t>
  </si>
  <si>
    <t>Shasta, Tehama</t>
  </si>
  <si>
    <t>10/11/2021 20:52 PDT</t>
  </si>
  <si>
    <t>Butte, Colusa, Glenn, Lake, Napa, Plumas, Solano</t>
  </si>
  <si>
    <t>10/12/2021 08:16 PDT</t>
  </si>
  <si>
    <t>Kern, Monterey, San Luis Obispo</t>
  </si>
  <si>
    <t>10/12/2021 11:50 PDT</t>
  </si>
  <si>
    <t>San Benito</t>
  </si>
  <si>
    <t>10/12/2021 12:26 PDT</t>
  </si>
  <si>
    <t>Alameda, Contra Costa, Sonoma, Yolo</t>
  </si>
  <si>
    <t>10/11/2021 17:43 PDT</t>
  </si>
  <si>
    <t>First initial Weather All-Clear Notification sent.</t>
  </si>
  <si>
    <t>10/12/2021 17:59 PDT</t>
  </si>
  <si>
    <t>Last Weather All-Clear Notification sent.</t>
  </si>
  <si>
    <t>10/11/2021 18:44 PDT</t>
  </si>
  <si>
    <t>ETOR Update</t>
  </si>
  <si>
    <t>First initial ETOR Update Notification sent.</t>
  </si>
  <si>
    <t>10/13/2021 8:41 PDT</t>
  </si>
  <si>
    <t>Last ETOR Update Notification sent.</t>
  </si>
  <si>
    <t>10/11/2021 17:45 PDT</t>
  </si>
  <si>
    <t>10/12/2021 19:47 PDT</t>
  </si>
  <si>
    <t>Restoration (After)</t>
  </si>
  <si>
    <t>After re-energization was completed</t>
  </si>
  <si>
    <t>10/13/2021 08:02 PDT</t>
  </si>
  <si>
    <t>Restore</t>
  </si>
  <si>
    <t>10/11/2021 17:46 PDT</t>
  </si>
  <si>
    <t>First initial Restoration Notification sent.</t>
  </si>
  <si>
    <t>10/12/2021 19:48 PDT</t>
  </si>
  <si>
    <t>Last Restoration Notification sent.</t>
  </si>
  <si>
    <t>[1] Decision 19-05-042, Appendix A, Timing of Notification.</t>
  </si>
  <si>
    <t>10/09/2021 17:57 PDT</t>
  </si>
  <si>
    <t>10/08/2021 13:26 PDT</t>
  </si>
  <si>
    <t>10/09/2021 11:39 PDT</t>
  </si>
  <si>
    <t>10/10/2021 10:07 PDT</t>
  </si>
  <si>
    <t>10/10/2021 10:10 PDT</t>
  </si>
  <si>
    <t>10/10/2021 13:16 PDT</t>
  </si>
  <si>
    <t>10/10/2021 19:09 PDT</t>
  </si>
  <si>
    <t>10/11/2021 10:20 PDT</t>
  </si>
  <si>
    <t>10/10/2021 17:35 PDT</t>
  </si>
  <si>
    <t>10/11/2021 12:02 PDT</t>
  </si>
  <si>
    <t>Table 4: Customer Notification Timeline Summary Prior to De-energization for October 11 – 12, 2021 PSPS Event</t>
  </si>
  <si>
    <t>Table 5: Notifications to Customers where Positive or Affirmative Notification was Attempted</t>
  </si>
  <si>
    <t>Designation</t>
  </si>
  <si>
    <t>Total Number of customers[1]</t>
  </si>
  <si>
    <t>Notification Attempts Made[2]</t>
  </si>
  <si>
    <t>Timing of Attempts[3]</t>
  </si>
  <si>
    <t>Who made the Notification Attempt</t>
  </si>
  <si>
    <t>Successful Positive Notification[4]</t>
  </si>
  <si>
    <t>Medical Baseline (MBL)[5]</t>
  </si>
  <si>
    <t>PG&amp;E</t>
  </si>
  <si>
    <t>MBL behind a master meter</t>
  </si>
  <si>
    <t>41 Watch Notifications</t>
  </si>
  <si>
    <t>4 Warning Notifications</t>
  </si>
  <si>
    <t>Access and Functional Needs (AFN)[6]</t>
  </si>
  <si>
    <t>10/10/2021 8:08 PDT</t>
  </si>
  <si>
    <t>10/9/2021  11:39 PDT</t>
  </si>
  <si>
    <t>3,398 Watch Notifications</t>
  </si>
  <si>
    <t>1,399 Warning Notifications</t>
  </si>
  <si>
    <t>4,797 Overall Notifications</t>
  </si>
  <si>
    <t>45 Overall Notifications</t>
  </si>
  <si>
    <t>10/9/2021 11:39 PDT</t>
  </si>
  <si>
    <t>3,113 Watch Notifications</t>
  </si>
  <si>
    <t>1,428 Warning Notifications</t>
  </si>
  <si>
    <t>4,514 Overall Notifications</t>
  </si>
  <si>
    <t>10/10/2021  07:58 PDT  </t>
  </si>
  <si>
    <t>[1] Total number of customers notified where notification was attempted. Count includes customers that may have been removed from scope or received Cancellation Notifications prior to de-energization, but still received Watch and/or Warning notifications.</t>
  </si>
  <si>
    <t>[2] Count of Warning Notifications includes doorbell rings and Live Agent phone calls.</t>
  </si>
  <si>
    <t>[3] Initial start time notification was sent.</t>
  </si>
  <si>
    <t>[4] PG&amp;E considers successful positive notifications as those in which the notification was successfully delivered to the customer (i.e., no bounce back) and the customer acknowledges receipt of the notification.</t>
  </si>
  <si>
    <t>[5] Residential tenants of master-metered customers can also qualify for Medical Baseline Quantities. The Medical Baseline category for the purposes of Table 5. Notifications to customers where positive or affirmative notification was attempted does not include Medical Baseline program customers who are master meter tenants.</t>
  </si>
  <si>
    <t>[6] Access and Functional Needs category includes customers enrolled in CARE or FERA; customers that self-identify to receive an in-person visit before disconnection for non-payment (e.g., vulnerable), customers that self-identify has having a person with a disability in the household (e.g., disabled); customers who self-select to receive utility communications in a non-standard format (e.g., in braille or large print); and customers who indicate a non-English language preference. Although Medical Baseline program customers are considered AFN, for the purposes of Table 5, notifications to customers where positive or affirmative notification was attempted to Medical Baseline program customers are reflected in separate categories.</t>
  </si>
  <si>
    <t>Table 6: Outcomes of Notifications to De-energized Medical Baseline Program Customers</t>
  </si>
  <si>
    <t>Count</t>
  </si>
  <si>
    <t>Type of Notifications to De-energized Medical Baseline Customers (based on SPID)</t>
  </si>
  <si>
    <t>Total De-energized Medical Baseline Customers</t>
  </si>
  <si>
    <t>The number of customers de-energized who participate in PG&amp;E’s Medical Baseline Program</t>
  </si>
  <si>
    <t xml:space="preserve">Total Notifications Attempted / Sent </t>
  </si>
  <si>
    <t>Total Notifications Not Attempted / Sent</t>
  </si>
  <si>
    <t>Total Medical Baseline customers without an attempted notification</t>
  </si>
  <si>
    <t xml:space="preserve">Total Notifications Delivered </t>
  </si>
  <si>
    <t>Total Notifications Not Delivered</t>
  </si>
  <si>
    <t>Total Medical Baseline customers without a delivered notification</t>
  </si>
  <si>
    <t xml:space="preserve">Total Notifications Received </t>
  </si>
  <si>
    <t>Total Notifications Not Received</t>
  </si>
  <si>
    <t>Total Medical Baseline customers who did not confirm receipt / acknowledge their automated notifications, Live Agent phone calls or in-person doorbell ring. Customers who did not answer a doorbell ring were left a door hanger.</t>
  </si>
  <si>
    <r>
      <t xml:space="preserve">The total sum of automated notifications </t>
    </r>
    <r>
      <rPr>
        <b/>
        <sz val="8"/>
        <color rgb="FF000000"/>
        <rFont val="Times New Roman"/>
        <family val="1"/>
      </rPr>
      <t xml:space="preserve">attempted </t>
    </r>
    <r>
      <rPr>
        <sz val="8"/>
        <color rgb="FF000000"/>
        <rFont val="Times New Roman"/>
        <family val="1"/>
      </rPr>
      <t>via call, text, and email, in-person doorbell ring visit attempts and/or Live Agent phone calls.</t>
    </r>
  </si>
  <si>
    <r>
      <t xml:space="preserve">The total sum of automated notifications sent via phone, text, and email, in-person doorbell ring visit attempts and/or Live Agent phone calls </t>
    </r>
    <r>
      <rPr>
        <b/>
        <sz val="8"/>
        <color rgb="FF000000"/>
        <rFont val="Times New Roman"/>
        <family val="1"/>
      </rPr>
      <t xml:space="preserve">that were executed </t>
    </r>
    <r>
      <rPr>
        <sz val="8"/>
        <color rgb="FF000000"/>
        <rFont val="Times New Roman"/>
        <family val="1"/>
      </rPr>
      <t>(i.e., active phone number, deliverable email address, and/or accessible to deliver in-person doorbell ring).</t>
    </r>
  </si>
  <si>
    <r>
      <t xml:space="preserve">Customers who </t>
    </r>
    <r>
      <rPr>
        <b/>
        <sz val="8"/>
        <color rgb="FF000000"/>
        <rFont val="Times New Roman"/>
        <family val="1"/>
      </rPr>
      <t xml:space="preserve">acknowledged their notification </t>
    </r>
    <r>
      <rPr>
        <sz val="8"/>
        <color rgb="FF000000"/>
        <rFont val="Times New Roman"/>
        <family val="1"/>
      </rPr>
      <t>by taking one of the following actions: answered an automated or Live Agent phone call, responded to a text message, opened an email, or greeted an in-person doorbell ring (excludes voicemails left, text message delivered only and not confirmed, door hanger left).</t>
    </r>
  </si>
  <si>
    <t>Type of Additional Notifications to Impacted Medical Baseline Customers (based on SPID)</t>
  </si>
  <si>
    <t>Total In-Person Visits / Doorbell Rings</t>
  </si>
  <si>
    <t>Doorbell ring attempts to impacted Medical Baseline customers where PG&amp;E made contact with the customer (either in person or via phone call in advance of visit) or left a door hanger.[1]</t>
  </si>
  <si>
    <t xml:space="preserve">Live Agent Phone Calls </t>
  </si>
  <si>
    <t>Calls made by Live Agent representatives to Medical Baseline customers that had not yet confirmed receipt of their automated notification or answered the door during PG&amp;E’s in-person visit.</t>
  </si>
  <si>
    <t>[1] Customers may have confirmed receipt of their notifications in multiple channels (e.g., automated notification and/or doorbell ring); therefore, the counts of total attempted and successful notifications are not mutually exclusive.</t>
  </si>
  <si>
    <t>Table 7: Count and Type of Additional Notifications to De-energized Medical Baseline Program Customers</t>
  </si>
  <si>
    <t>Date</t>
  </si>
  <si>
    <t>Time PDF Maps Shared</t>
  </si>
  <si>
    <t>Time GIS Layers Shared</t>
  </si>
  <si>
    <t>12:26 PDT</t>
  </si>
  <si>
    <t>12:45 PDT</t>
  </si>
  <si>
    <t>11:23 PDT</t>
  </si>
  <si>
    <t>09:52 PDT</t>
  </si>
  <si>
    <t>18:53 PDT</t>
  </si>
  <si>
    <t>15:59 PDT</t>
  </si>
  <si>
    <t>08:54 PDT</t>
  </si>
  <si>
    <t>08:50 PDT</t>
  </si>
  <si>
    <t>13:05 PDT</t>
  </si>
  <si>
    <t>12:58 PDT</t>
  </si>
  <si>
    <t>16:58 PDT</t>
  </si>
  <si>
    <t>11:48 PDT</t>
  </si>
  <si>
    <t>11:30 PDT</t>
  </si>
  <si>
    <t>Table 9: PSPS Portal Time &amp; Date for Map Sharing</t>
  </si>
  <si>
    <t xml:space="preserve">Language </t>
  </si>
  <si>
    <t xml:space="preserve">Total Notifications[1] </t>
  </si>
  <si>
    <t xml:space="preserve">Percent </t>
  </si>
  <si>
    <t>English</t>
  </si>
  <si>
    <t>Spanish</t>
  </si>
  <si>
    <t>Chinese (Mandarin)</t>
  </si>
  <si>
    <t>Chinese (Cantonese)</t>
  </si>
  <si>
    <t>Vietnamese</t>
  </si>
  <si>
    <t>Hmong</t>
  </si>
  <si>
    <t>Total</t>
  </si>
  <si>
    <t>[1] Total notifications do not include doorbell rings and Live Agent phone calls.</t>
  </si>
  <si>
    <t>Table 10: Customer Notifications Based on Language Preference</t>
  </si>
  <si>
    <t>Table 11: Call Center Support Services[1]</t>
  </si>
  <si>
    <t>Total Calls Handled</t>
  </si>
  <si>
    <t>PSPS Calls Handled</t>
  </si>
  <si>
    <t>Number of calls handled by Call Center Translation Services</t>
  </si>
  <si>
    <t>Number of languages Supported by Call Center Translation Services</t>
  </si>
  <si>
    <t>[1] Metrics are provided from October 09, 2021 through October 12, 2021</t>
  </si>
  <si>
    <t>Average Response Time for PSPS-related Calls (Seconds)</t>
  </si>
  <si>
    <t>Table 12: PG&amp;E Website Traffic for October 10-12, 2021 PSPS Event</t>
  </si>
  <si>
    <t>Web Page</t>
  </si>
  <si>
    <t>Unique Visitors</t>
  </si>
  <si>
    <t>Visits</t>
  </si>
  <si>
    <t>Page Views</t>
  </si>
  <si>
    <t>PG&amp;E’s Website (pge.com)</t>
  </si>
  <si>
    <t>[1] The PSPS Event Updates page is at the following link: pgealerts.alerts.pge.com/updates. PG&amp;E also uses the following shortened URL for the same site: www.pge.com/pspsupdates.</t>
  </si>
  <si>
    <t>[2] The emergency website metrics are a subset of the pge.com/ website traffic reported.</t>
  </si>
  <si>
    <t>PG&amp;E’s Emergency Website (pgealerts.alerts.pge.com) [1] [2]</t>
  </si>
  <si>
    <t>Language</t>
  </si>
  <si>
    <t>Percent</t>
  </si>
  <si>
    <t>Chinese</t>
  </si>
  <si>
    <t>Russian</t>
  </si>
  <si>
    <t>Korean</t>
  </si>
  <si>
    <t>Tagalog</t>
  </si>
  <si>
    <t>Hindi</t>
  </si>
  <si>
    <t>Japanese</t>
  </si>
  <si>
    <t>Portuguese</t>
  </si>
  <si>
    <t>Khmer</t>
  </si>
  <si>
    <t>Thai</t>
  </si>
  <si>
    <t>Farsi</t>
  </si>
  <si>
    <t>Arabic</t>
  </si>
  <si>
    <t>Punjabi</t>
  </si>
  <si>
    <t>Total[1]</t>
  </si>
  <si>
    <t>[2] There is some overlap in unique visitors by language because some visitors viewed webpages in different languages.</t>
  </si>
  <si>
    <t>Total[2]</t>
  </si>
  <si>
    <t>Table 13: Unique Visitors to the Translated Versions of PG&amp;E’s Website for the October 11 – 12, 2021 PSPS Event[1]</t>
  </si>
  <si>
    <t>[1] Not all webpages within PG&amp;E’s Website are offered in the translated languages listed. If the language is not included in the selector on the webpage, the visitor can call 1-833-208-4167 for assistance in 250+ other languages.</t>
  </si>
  <si>
    <t>Table 14: Unique Visitors to the Translated Versions of PG&amp;E’s Emergency Website for the October 11 – 12, 2021 PSPS Event</t>
  </si>
  <si>
    <t>[1] There is some overlap in unique visitors by language because some visitors viewed webpages in different languages.</t>
  </si>
  <si>
    <t>Table 15: Generators Available for Critical Facilities and Infrastructure Customers</t>
  </si>
  <si>
    <t>Generator Type</t>
  </si>
  <si>
    <t>Number of Units</t>
  </si>
  <si>
    <t>Individual Size (MW)</t>
  </si>
  <si>
    <t>Run Time (Hrs.)[1]</t>
  </si>
  <si>
    <t>Diesel Generator</t>
  </si>
  <si>
    <t>5 units on reserve in Sacramento</t>
  </si>
  <si>
    <t>1 unit pre-staged at ICU Hospital, 5 units on reserve in Sacramento</t>
  </si>
  <si>
    <t>1 unit pre-staged at ICU Hospital, 4 units on reserve in Sacramento</t>
  </si>
  <si>
    <t>2 units staged at two ICU Hospitals</t>
  </si>
  <si>
    <t>Reserve in Sacramento</t>
  </si>
  <si>
    <t>1 unit pre-staged at ICU Hospital</t>
  </si>
  <si>
    <t>6 units pre-staged at two ICU Hospitals, 7 units on reserve in Sacramento</t>
  </si>
  <si>
    <t>3 units pre-staged at ICU Hospitals</t>
  </si>
  <si>
    <t>1 unit pre-staged at ICU Hospital, 8 on reserve in Sacramento</t>
  </si>
  <si>
    <t>Reserve in Santa Rosa</t>
  </si>
  <si>
    <t>[1] Estimated based on a 75% load. Barring mechanical failure and refueling the temporary generators have the ability to operate continuously throughout a typical PSPS event.</t>
  </si>
  <si>
    <t>County</t>
  </si>
  <si>
    <t>Site Type</t>
  </si>
  <si>
    <t>Generation Deployed</t>
  </si>
  <si>
    <t>Duration of Operation</t>
  </si>
  <si>
    <t>Reason Deployed</t>
  </si>
  <si>
    <t xml:space="preserve">Lake </t>
  </si>
  <si>
    <t xml:space="preserve">Water District </t>
  </si>
  <si>
    <t xml:space="preserve">400 kW </t>
  </si>
  <si>
    <t xml:space="preserve">59 hours, 40 minutes  </t>
  </si>
  <si>
    <t>High risk to environment</t>
  </si>
  <si>
    <t>Water District</t>
  </si>
  <si>
    <t xml:space="preserve">200 kW </t>
  </si>
  <si>
    <t xml:space="preserve">58 hours, 25 minutes </t>
  </si>
  <si>
    <t>200 kW</t>
  </si>
  <si>
    <t xml:space="preserve">60 hours, 2 minutes  </t>
  </si>
  <si>
    <t xml:space="preserve">Elementary School </t>
  </si>
  <si>
    <t>125kW</t>
  </si>
  <si>
    <t xml:space="preserve">59 hours, 14 minutes  </t>
  </si>
  <si>
    <t xml:space="preserve">High Risk to Public Safety </t>
  </si>
  <si>
    <t>Kern</t>
  </si>
  <si>
    <t xml:space="preserve">45 hours, 22 minutes </t>
  </si>
  <si>
    <t xml:space="preserve">Kern </t>
  </si>
  <si>
    <t>50kW</t>
  </si>
  <si>
    <t xml:space="preserve">44 hours, 07 minutes </t>
  </si>
  <si>
    <t>Table 16: Critical Facility and Infrastructure Customers Energized with Backup Generation</t>
  </si>
  <si>
    <t>Nature of Complaints</t>
  </si>
  <si>
    <t>Number of Complaints</t>
  </si>
  <si>
    <t>Communications/Notifications</t>
  </si>
  <si>
    <t>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Representational State Transfer (REST)/Digital Asset Manager (DAM) sites (as applicable).</t>
  </si>
  <si>
    <t>PSPS Frequency/Duration</t>
  </si>
  <si>
    <t>Including, but not limited to complaints regarding the frequency and/or duration of PSPS events, including delays in restoring power, scope of PSPS and dynamic of weather conditions.</t>
  </si>
  <si>
    <t>Safety/Health Concern</t>
  </si>
  <si>
    <t>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</si>
  <si>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General PSPS Dissatisfaction/Other</t>
  </si>
  <si>
    <t>Including, but not limited to complaints about being without power during PSPS event and related hardships such as food loss, income loss, inability to work/attend school, plus any PSPS-related complaints that do not fall into any other category.</t>
  </si>
  <si>
    <t>Outreach/Assistance</t>
  </si>
  <si>
    <t>Including, but not limited to complaints regarding Community Resource Centers, community crew vehicles, backup power, hotel vouchers, other assistance provided by utility to mitigate impact of PSPS.</t>
  </si>
  <si>
    <t>Table 17: Number and Nature of Complaints due to the October 11 – 12, 2021 PSPS Event</t>
  </si>
  <si>
    <t>Table 18: Count and Type of Claim(s) Received</t>
  </si>
  <si>
    <t>Description of Claims</t>
  </si>
  <si>
    <t>Number of Claims</t>
  </si>
  <si>
    <t>Property Damage with Business Interruption/Economic Loss</t>
  </si>
  <si>
    <t>Business Interruption / Economic Loss (No Property Damage)</t>
  </si>
  <si>
    <t>Food Loss Only</t>
  </si>
  <si>
    <t>Property Damage</t>
  </si>
  <si>
    <t>Table 19: Weather All-Clear Times</t>
  </si>
  <si>
    <t>All-Clear Zones</t>
  </si>
  <si>
    <t>Weather All-Clear Date and Time</t>
  </si>
  <si>
    <t>241A, 245C, 246C</t>
  </si>
  <si>
    <t>10/11/2021 16:29 PDT</t>
  </si>
  <si>
    <t>246F, 246E, 247A*, 247B, 244C*, 248C*, 245A, 246A, 170</t>
  </si>
  <si>
    <t>177D, 180H</t>
  </si>
  <si>
    <t>10/11/2021 18:51 PDT</t>
  </si>
  <si>
    <t>246D, 246B, 245B, 175C, 180D</t>
  </si>
  <si>
    <t>10/11/2021 19:43 PDT</t>
  </si>
  <si>
    <t>247C</t>
  </si>
  <si>
    <t>10/12/2021 00:13 PDT</t>
  </si>
  <si>
    <t>280A, 280B, 280C, 582</t>
  </si>
  <si>
    <t>10/12/2021 04:13 PDT</t>
  </si>
  <si>
    <t>445, 448A</t>
  </si>
  <si>
    <t>10/12/2021 05:38 PDT</t>
  </si>
  <si>
    <t>285, 248A, 280G, 282B, 154D, 175B, 175F, 570, 525, 565, 580</t>
  </si>
  <si>
    <t>10/12/2021 07:22 PDT</t>
  </si>
  <si>
    <t>508, 575, 497, 651, 448B</t>
  </si>
  <si>
    <t>10/12/2021 08:53 PDT</t>
  </si>
  <si>
    <t>10/12/2021 09:24 PDT</t>
  </si>
  <si>
    <t>512, 495, 175D</t>
  </si>
  <si>
    <t>10/12/2021 10:23 PDT</t>
  </si>
  <si>
    <t>10/12/2021 11:19 PDT</t>
  </si>
  <si>
    <t>175E</t>
  </si>
  <si>
    <t>10/12/2021 12:02 PDT</t>
  </si>
  <si>
    <t>177C, 177B, 177A</t>
  </si>
  <si>
    <t>10/12/2021 12:20 PDT</t>
  </si>
  <si>
    <t>540, 530J, 530C, 530B, 530A</t>
  </si>
  <si>
    <t>10/12/2021 12:53 PDT</t>
  </si>
  <si>
    <t>Circuit Name</t>
  </si>
  <si>
    <t>Calpine 1144</t>
  </si>
  <si>
    <t xml:space="preserve">PG&amp;E was not able to restore lines as the Calpine 1144 line is not owned by PG&amp;E. At the weather “All Clear”, PG&amp;E requested that Calpine begin patrols of the line, and PG&amp;E was informed that patrols would not begin until the 10/14 PSPS event was completed. </t>
  </si>
  <si>
    <t>Calpine 1146 </t>
  </si>
  <si>
    <t xml:space="preserve">PG&amp;E was not able to restore lines as the Calpine 1146 line is not owned by PG&amp;E.  At the weather “All Clear”, PG&amp;E requested that Calpine begin patrols of the line, and PG&amp;E was informed that patrols would not begin until the 10/14 PSPS event was completed. </t>
  </si>
  <si>
    <t>Table 20: Circuits PG&amp;E was Unable to Restore within 24 Hours of the Weather All Clear</t>
  </si>
  <si>
    <t>Maximum Wind Gust (mph)</t>
  </si>
  <si>
    <t>Station ID</t>
  </si>
  <si>
    <t>Station Name</t>
  </si>
  <si>
    <t>IWLC1</t>
  </si>
  <si>
    <t>Indian Wells Canyon</t>
  </si>
  <si>
    <t>Sonoma</t>
  </si>
  <si>
    <t>PG132</t>
  </si>
  <si>
    <t>Mt St Helena West</t>
  </si>
  <si>
    <t>Santa Barbara</t>
  </si>
  <si>
    <t>PG852</t>
  </si>
  <si>
    <t>De La Concepcion</t>
  </si>
  <si>
    <t>Kings</t>
  </si>
  <si>
    <t>KTLC1</t>
  </si>
  <si>
    <t>Kettleman Hills</t>
  </si>
  <si>
    <t>Fresno</t>
  </si>
  <si>
    <t>PG684</t>
  </si>
  <si>
    <t>San Joaquin Ridge</t>
  </si>
  <si>
    <t>SRTC1</t>
  </si>
  <si>
    <t>Santa Rita</t>
  </si>
  <si>
    <t>Solano</t>
  </si>
  <si>
    <t>249PG</t>
  </si>
  <si>
    <t>High Gate Hill</t>
  </si>
  <si>
    <t>Alameda</t>
  </si>
  <si>
    <t>PG687</t>
  </si>
  <si>
    <t>Mines Road North</t>
  </si>
  <si>
    <t>Contra Costa</t>
  </si>
  <si>
    <t>VAQC1</t>
  </si>
  <si>
    <t>Los Vaqueros</t>
  </si>
  <si>
    <t>Butte</t>
  </si>
  <si>
    <t>JBGC1</t>
  </si>
  <si>
    <t>Jarbo Gap</t>
  </si>
  <si>
    <t>Lake</t>
  </si>
  <si>
    <t>WISC1</t>
  </si>
  <si>
    <t>County Line</t>
  </si>
  <si>
    <t>San Joaquin</t>
  </si>
  <si>
    <t>AU279</t>
  </si>
  <si>
    <t>K7Fed Tracy</t>
  </si>
  <si>
    <t>Merced</t>
  </si>
  <si>
    <t>UCMC1</t>
  </si>
  <si>
    <t>UC Merced Wx Station</t>
  </si>
  <si>
    <t>Monterey</t>
  </si>
  <si>
    <t>TR419</t>
  </si>
  <si>
    <t>Calfire Portable 43</t>
  </si>
  <si>
    <t>Shasta</t>
  </si>
  <si>
    <t>P057C</t>
  </si>
  <si>
    <t>MWS 6145</t>
  </si>
  <si>
    <t>Glenn</t>
  </si>
  <si>
    <t>PG845</t>
  </si>
  <si>
    <t>Road 65</t>
  </si>
  <si>
    <t>Stanislaus</t>
  </si>
  <si>
    <t>045PG</t>
  </si>
  <si>
    <t>Mt Oso</t>
  </si>
  <si>
    <t>Yolo</t>
  </si>
  <si>
    <t>PG490</t>
  </si>
  <si>
    <t>Bald Mountain Tower</t>
  </si>
  <si>
    <t>Napa</t>
  </si>
  <si>
    <t>PG358</t>
  </si>
  <si>
    <t>Knoxville</t>
  </si>
  <si>
    <t>San Luis Obispo</t>
  </si>
  <si>
    <t>PG175</t>
  </si>
  <si>
    <t>Camino Del Capitan</t>
  </si>
  <si>
    <t>Colusa</t>
  </si>
  <si>
    <t>PG697</t>
  </si>
  <si>
    <t>Colusa Hills</t>
  </si>
  <si>
    <t>Tehama</t>
  </si>
  <si>
    <t>305PG</t>
  </si>
  <si>
    <t>Lower Ishi Rd</t>
  </si>
  <si>
    <t>Plumas</t>
  </si>
  <si>
    <t>PG600</t>
  </si>
  <si>
    <t>Hamilton Branch</t>
  </si>
  <si>
    <t>Table 21: Maximum Wind Gusts Recorded October 11 – 12, 2021 in Impacted Counties</t>
  </si>
  <si>
    <t>* Please see Table A-1.2 for the description of each column header, as well as the unit and value provided.</t>
  </si>
  <si>
    <t xml:space="preserve">** Note: PSPS decision making on Distribution does not occur at a per-circuit level, and instead occurs at the level of our 2 x 2 km weather and fuels model grid.  These outputs are used in a GIS system to visualize the areas of concern by area, which meteorologists and Distribution Assets Health Specialists review to scope the event.   The data provided here is representative of our high-resolution weather model data, which is driven by the Weather Research and Forecasting model.  It is not inclusive of other model information reviewed by meteorologists that include external, public global and high-resolution weather models.  This temporal and areal review of the risk, the operational timeline required to create the scope as well as any areas that were added based on subject matter expertise of meteorologists may lead to some circuits being de-energized that do not strictly exceed PSPS guidance. </t>
  </si>
  <si>
    <t>cfpd</t>
  </si>
  <si>
    <t>flame_</t>
  </si>
  <si>
    <t>length_</t>
  </si>
  <si>
    <t>ft_2hr</t>
  </si>
  <si>
    <t>rate_of_</t>
  </si>
  <si>
    <t>spread_</t>
  </si>
  <si>
    <t>chhr_2hr</t>
  </si>
  <si>
    <t>area_</t>
  </si>
  <si>
    <t>acres_</t>
  </si>
  <si>
    <t>8hr</t>
  </si>
  <si>
    <t>ws_</t>
  </si>
  <si>
    <t>mph</t>
  </si>
  <si>
    <t>wg_</t>
  </si>
  <si>
    <t>ec_</t>
  </si>
  <si>
    <t>mph_</t>
  </si>
  <si>
    <t>50m</t>
  </si>
  <si>
    <t>temp_</t>
  </si>
  <si>
    <t>2m_f</t>
  </si>
  <si>
    <t>rh_</t>
  </si>
  <si>
    <t>2m</t>
  </si>
  <si>
    <t>vpd2m_</t>
  </si>
  <si>
    <t>mb</t>
  </si>
  <si>
    <t>dfm_</t>
  </si>
  <si>
    <t>10hr</t>
  </si>
  <si>
    <t>100hr</t>
  </si>
  <si>
    <t>1000hr</t>
  </si>
  <si>
    <t>lfm_</t>
  </si>
  <si>
    <t>herb</t>
  </si>
  <si>
    <t>chamise _new</t>
  </si>
  <si>
    <t>woody</t>
  </si>
  <si>
    <t>prob_</t>
  </si>
  <si>
    <t>large</t>
  </si>
  <si>
    <t>cat</t>
  </si>
  <si>
    <t>large_</t>
  </si>
  <si>
    <t>or_cat</t>
  </si>
  <si>
    <t>sum_</t>
  </si>
  <si>
    <t>tree_</t>
  </si>
  <si>
    <t>ovr</t>
  </si>
  <si>
    <t>ignition</t>
  </si>
  <si>
    <t>RFW</t>
  </si>
  <si>
    <t>GACC_</t>
  </si>
  <si>
    <t>HighRisk</t>
  </si>
  <si>
    <t>open_</t>
  </si>
  <si>
    <t>psps_</t>
  </si>
  <si>
    <t>tags</t>
  </si>
  <si>
    <t>transmission_</t>
  </si>
  <si>
    <t>impacts_</t>
  </si>
  <si>
    <t>yes_no</t>
  </si>
  <si>
    <t>Actual rh_min</t>
  </si>
  <si>
    <t>Anderson 1103</t>
  </si>
  <si>
    <t>Yes</t>
  </si>
  <si>
    <t>No</t>
  </si>
  <si>
    <t>Antelope 1101</t>
  </si>
  <si>
    <t>N/A</t>
  </si>
  <si>
    <t>Arbuckle 1101</t>
  </si>
  <si>
    <t>Arbuckle 1104</t>
  </si>
  <si>
    <t>Avenal 2101</t>
  </si>
  <si>
    <t>Big Bend 1101</t>
  </si>
  <si>
    <t>Brentwood 2105</t>
  </si>
  <si>
    <t>Bucks Creek 1103</t>
  </si>
  <si>
    <t>Calistoga 1101</t>
  </si>
  <si>
    <t>CALPINE 1146</t>
  </si>
  <si>
    <t>Cambria 1102</t>
  </si>
  <si>
    <t>Cantua 1103</t>
  </si>
  <si>
    <t>Carbona 1101</t>
  </si>
  <si>
    <t>Cholame 2102</t>
  </si>
  <si>
    <t>Clark Road 1102</t>
  </si>
  <si>
    <t>Clayton 2212</t>
  </si>
  <si>
    <t>Cloverdale 1102</t>
  </si>
  <si>
    <t>Coalinga No 1 1108</t>
  </si>
  <si>
    <t>Coalinga No 1 1109</t>
  </si>
  <si>
    <t>Coalinga No 2 1105</t>
  </si>
  <si>
    <t>Corning 1101</t>
  </si>
  <si>
    <t>Corning 1102</t>
  </si>
  <si>
    <t>Cortina 1101</t>
  </si>
  <si>
    <t>Cottonwood 1103</t>
  </si>
  <si>
    <t>Cresta 1101</t>
  </si>
  <si>
    <t>Deschutes 1101</t>
  </si>
  <si>
    <t>Deschutes 1104</t>
  </si>
  <si>
    <t>Devils Den 1101</t>
  </si>
  <si>
    <t>Elk Creek 1101</t>
  </si>
  <si>
    <t>Geyserville 1102</t>
  </si>
  <si>
    <t>Girvan 1101</t>
  </si>
  <si>
    <t>Glenn 1101</t>
  </si>
  <si>
    <t>Gustine 1102</t>
  </si>
  <si>
    <t>Highlands 1102</t>
  </si>
  <si>
    <t>Highlands 1103</t>
  </si>
  <si>
    <t>Jessup 1102</t>
  </si>
  <si>
    <t>Jolon 1102</t>
  </si>
  <si>
    <t>Jolon 1103</t>
  </si>
  <si>
    <t>Kanaka 1101</t>
  </si>
  <si>
    <t>Kettleman Hills 2104</t>
  </si>
  <si>
    <t>King City 1106</t>
  </si>
  <si>
    <t>Konocti 1102</t>
  </si>
  <si>
    <t>Lamont 1102</t>
  </si>
  <si>
    <t>Lamont 1104</t>
  </si>
  <si>
    <t>Logan Creek 2102</t>
  </si>
  <si>
    <t>Lone Tree 2105</t>
  </si>
  <si>
    <t>Los Molinos 1101</t>
  </si>
  <si>
    <t>Los Ositos 2103</t>
  </si>
  <si>
    <t>Madison 1105</t>
  </si>
  <si>
    <t>Madison 2101</t>
  </si>
  <si>
    <t>Magunden 1108</t>
  </si>
  <si>
    <t>Maxwell 1105</t>
  </si>
  <si>
    <t>Middletown 1101</t>
  </si>
  <si>
    <t>Middletown 1102</t>
  </si>
  <si>
    <t>Middletown 1103</t>
  </si>
  <si>
    <t>Monticello 1101</t>
  </si>
  <si>
    <t>Oilfields 1103</t>
  </si>
  <si>
    <t>Panoche 1103</t>
  </si>
  <si>
    <t>Panorama 1101</t>
  </si>
  <si>
    <t>Panorama 1102</t>
  </si>
  <si>
    <t>Perry 1101</t>
  </si>
  <si>
    <t>Pueblo 1104</t>
  </si>
  <si>
    <t>Pueblo 1105</t>
  </si>
  <si>
    <t>Putah Creek 1102</t>
  </si>
  <si>
    <t>Putah Creek 1103</t>
  </si>
  <si>
    <t>Putah Creek 1105</t>
  </si>
  <si>
    <t>Red Bluff 1101</t>
  </si>
  <si>
    <t>Red Bluff 1103</t>
  </si>
  <si>
    <t>Red Bluff 1104</t>
  </si>
  <si>
    <t>Redbud 1101</t>
  </si>
  <si>
    <t>San Ardo 1102</t>
  </si>
  <si>
    <t>San Miguel 1106</t>
  </si>
  <si>
    <t>Santa Nella 1104</t>
  </si>
  <si>
    <t>Silverado 2102</t>
  </si>
  <si>
    <t>Silverado 2104</t>
  </si>
  <si>
    <t>Sisquoc 1102</t>
  </si>
  <si>
    <t>Sycamore Creek 1111</t>
  </si>
  <si>
    <t>Tassajara 2104</t>
  </si>
  <si>
    <t>Tassajara 2112</t>
  </si>
  <si>
    <t>Tejon 1102</t>
  </si>
  <si>
    <t>Tejon 1103</t>
  </si>
  <si>
    <t>Templeton 2110</t>
  </si>
  <si>
    <t>Templeton 2113</t>
  </si>
  <si>
    <t>Tyler 1105</t>
  </si>
  <si>
    <t>Vaca Dixon 1101</t>
  </si>
  <si>
    <t>Vaca Dixon 1105</t>
  </si>
  <si>
    <t>Vacaville 1104</t>
  </si>
  <si>
    <t>Vacaville 1108</t>
  </si>
  <si>
    <t>Vacaville 1111</t>
  </si>
  <si>
    <t>Vacaville 1112</t>
  </si>
  <si>
    <t>Vasco 1102</t>
  </si>
  <si>
    <t>Volta 1101</t>
  </si>
  <si>
    <t>Westley 1103</t>
  </si>
  <si>
    <t>Zaca 1102</t>
  </si>
  <si>
    <t>Table A-1.1: Factors Considered in the Decision to Shut Off Power for Each Distribution Circuit De-energized During the October 11 – 12, 2021 PSPS Event [1]</t>
  </si>
  <si>
    <t>[1] Transmission circuits for this event were only de-energized when all distribution circuits in the downstream substations were de-energized, otherwise those transmission circuits would have remained energized. Because these transmission circuit de-energizations were not directly PSPS related and there were no customer impacts related to the de-energization of the transmission assets, this appendix does not report on them.</t>
  </si>
  <si>
    <t>Table A-1.2: Description, Units, and Value provided for Factors Considered in the Decision to Shut Off Power for Each Distribution Circuit De-energized During the October 11 – 12, 2021 PSPS Event</t>
  </si>
  <si>
    <t>Scaled Probability</t>
  </si>
  <si>
    <t>max</t>
  </si>
  <si>
    <t>The product of probability of catastrophic fire (Prob_Cat) and IPW - probability of ignition (prob_ignition).</t>
  </si>
  <si>
    <r>
      <t>This product is called the (CFP</t>
    </r>
    <r>
      <rPr>
        <vertAlign val="subscript"/>
        <sz val="8"/>
        <color rgb="FF000000"/>
        <rFont val="Times New Roman"/>
        <family val="1"/>
      </rPr>
      <t>d</t>
    </r>
    <r>
      <rPr>
        <sz val="8"/>
        <color rgb="FF000000"/>
        <rFont val="Times New Roman"/>
        <family val="1"/>
      </rPr>
      <t>) Catastrophic Fire Probability distribution model.</t>
    </r>
  </si>
  <si>
    <r>
      <t>Scaled by 10</t>
    </r>
    <r>
      <rPr>
        <vertAlign val="superscript"/>
        <sz val="8"/>
        <color rgb="FF000000"/>
        <rFont val="Times New Roman"/>
        <family val="1"/>
      </rPr>
      <t>3</t>
    </r>
    <r>
      <rPr>
        <sz val="8"/>
        <color rgb="FF000000"/>
        <rFont val="Times New Roman"/>
        <family val="1"/>
      </rPr>
      <t xml:space="preserve"> to covert to an integer value.</t>
    </r>
  </si>
  <si>
    <t>flame_length_ft_2hr</t>
  </si>
  <si>
    <t>ft</t>
  </si>
  <si>
    <t>Flame length in feet on fire front for first 2 hours of fire spread simulation from Technoslyva.</t>
  </si>
  <si>
    <t>rate_of_spread_chhr_2hr</t>
  </si>
  <si>
    <t>Ch/hr.</t>
  </si>
  <si>
    <t>Rate of fire spread in chains per hour for first 2 hours of fire spread simulation from Technoslyva.</t>
  </si>
  <si>
    <t>area_acres_8hr</t>
  </si>
  <si>
    <t>acres</t>
  </si>
  <si>
    <t>Acres burned in the 8-hour fire spread simulation from Technoslyva.</t>
  </si>
  <si>
    <t>ws_mph</t>
  </si>
  <si>
    <t>Sustained windspeed in miles per hour at 10 meters above ground level.</t>
  </si>
  <si>
    <t>wg_ec_mph</t>
  </si>
  <si>
    <t>Wind gust in miles per hour at 10 meters above ground level.</t>
  </si>
  <si>
    <t>ws_mph_50m</t>
  </si>
  <si>
    <t>Sustained windspeed in miles per hour at 50 meters above ground level.</t>
  </si>
  <si>
    <t>temp_2m_f</t>
  </si>
  <si>
    <t>F</t>
  </si>
  <si>
    <t>Temperature in Fahrenheit at 2 meters above ground level.</t>
  </si>
  <si>
    <t>rh_2m</t>
  </si>
  <si>
    <t>%</t>
  </si>
  <si>
    <t>min</t>
  </si>
  <si>
    <t>Relative Humidity in percent at 2 meters above ground level.</t>
  </si>
  <si>
    <t>vpd2m_mb</t>
  </si>
  <si>
    <t>Vapor pressure deficit at 2 meters above ground level in millibars.</t>
  </si>
  <si>
    <t>dfm_10hr</t>
  </si>
  <si>
    <t>fuel moisture fraction</t>
  </si>
  <si>
    <t>Dead Fuel Moisture in 10-hour fuel moisture class.</t>
  </si>
  <si>
    <t xml:space="preserve">Can be scaled to percentage by multiplying by 100. </t>
  </si>
  <si>
    <t>dfm_100hr</t>
  </si>
  <si>
    <t>Dead Fuel Moisture in 100-hour moisture class.</t>
  </si>
  <si>
    <t>dfm_1000hr</t>
  </si>
  <si>
    <t>Dead Fuel Moisture in 1000-hour moisture class.</t>
  </si>
  <si>
    <t>lfm_herb</t>
  </si>
  <si>
    <t>Live Fuel Moisture Percentage of herbaceous plant species. (% of species that is comprised of water)</t>
  </si>
  <si>
    <t>lfm_chamise_new</t>
  </si>
  <si>
    <t>Live Fuel Moisture Percentage of Chamise (shrub) plant species. (% of species that is comprised of water)</t>
  </si>
  <si>
    <t>lfm_woody</t>
  </si>
  <si>
    <t>Live Fuel Moisture Percentage of woody plant species. (% of species that is comprised of water)</t>
  </si>
  <si>
    <t>prob_large</t>
  </si>
  <si>
    <t>Probability</t>
  </si>
  <si>
    <t xml:space="preserve">Fire Potential Index (FPI) Model Output - Probability of a large fire if an ignition were to occur. </t>
  </si>
  <si>
    <t>prob_cat</t>
  </si>
  <si>
    <r>
      <t>Fire Potential Index (FPI) Model Output - Probability of a catastrophic fire if an ignition were to occur. FPI component of the CFP</t>
    </r>
    <r>
      <rPr>
        <vertAlign val="subscript"/>
        <sz val="8"/>
        <color rgb="FF000000"/>
        <rFont val="Times New Roman"/>
        <family val="1"/>
      </rPr>
      <t>D</t>
    </r>
    <r>
      <rPr>
        <sz val="8"/>
        <color rgb="FF000000"/>
        <rFont val="Times New Roman"/>
        <family val="1"/>
      </rPr>
      <t xml:space="preserve"> model.</t>
    </r>
  </si>
  <si>
    <t>prob_large_or_cat</t>
  </si>
  <si>
    <t>Fire Potential Index (FPI) Model Output - Probability of a large or catastrophic fire if an ignition were to occur.  Utilized in the minimum fire potential conditions.</t>
  </si>
  <si>
    <t>sum_tree_ovr</t>
  </si>
  <si>
    <t>Sum of tree overstrike in a 2 x 2 km grid cell area in ft.</t>
  </si>
  <si>
    <t>prob_ignition</t>
  </si>
  <si>
    <r>
      <t>2021 Ignition Probability Weather (IPW) Model Output - Probability of Ignition based on the probability of outages by cause.  Ignition component of the CFP</t>
    </r>
    <r>
      <rPr>
        <vertAlign val="subscript"/>
        <sz val="8"/>
        <color rgb="FF000000"/>
        <rFont val="Times New Roman"/>
        <family val="1"/>
      </rPr>
      <t>D</t>
    </r>
    <r>
      <rPr>
        <sz val="8"/>
        <color rgb="FF000000"/>
        <rFont val="Times New Roman"/>
        <family val="1"/>
      </rPr>
      <t xml:space="preserve"> model.</t>
    </r>
  </si>
  <si>
    <t>Yes/No during event</t>
  </si>
  <si>
    <t>Red Flag Warning from the Federal National Weather Service.</t>
  </si>
  <si>
    <t>GACC_HighRisk</t>
  </si>
  <si>
    <t>High Risk issued by the Federal North or South Operations Predictive Services.</t>
  </si>
  <si>
    <t>open_psps_tags</t>
  </si>
  <si>
    <t>Yes/No During Event</t>
  </si>
  <si>
    <t>PSPS-Qualified Tags include P1 (tree represents an immediate risk) and P2 (tree is damaged or diseased and could fall into nearby power lines) tree tags and Electric Corrective tags (Priority A - emergency, B - urgent, E - risk-based, and H - hardening projects)</t>
  </si>
  <si>
    <t>transmission_impacts_yes_no</t>
  </si>
  <si>
    <t xml:space="preserve">Distribution lines that would have been de-energized due to de-energization of upstream transmission lines, regardless of whether those distribution lines would have also been de-energized due to direct distribution PSPS. </t>
  </si>
  <si>
    <t>Actual ws_mph</t>
  </si>
  <si>
    <t xml:space="preserve">Actual sustained wind speed recorded by weather stations within five miles of weather circuit. Note, this may not be reflective of windspeeds experienced on the circuit. </t>
  </si>
  <si>
    <t>Actual relative humidity in percent recorded by weather stations within five miles of circuit.</t>
  </si>
  <si>
    <t>Table B-1. Circuits De-Energized During the October 11 – 12, 2021 PSPS Event</t>
  </si>
  <si>
    <t xml:space="preserve">Circuits labeled as “non-HFTD” are located outside of the CPUC High Fire-Threat District (HFTD). These circuits or portions of circuits are impacted for one of two reasons: (1) indirect impacts from transmission lines being de-energized or (2) the non-HFTD portion of the circuit are conductive to the HFTD at some point in the path to service.
Circuits with an asterisk (*) were sectionalized during the event to further reduce customer impact. The de-energization date and time represents the time the first customer was de-energized on the circuit and the restoration time represents the date and time of the last customer restored on a circuit by circuit
</t>
  </si>
  <si>
    <t>Distribution / Transmission</t>
  </si>
  <si>
    <t>De-Energization Date and Time</t>
  </si>
  <si>
    <t>All-Clear Date and Time</t>
  </si>
  <si>
    <t>Restoration Date and Time</t>
  </si>
  <si>
    <t>Key Communities</t>
  </si>
  <si>
    <t>HFTD Tier(s)</t>
  </si>
  <si>
    <t>Residential Customers</t>
  </si>
  <si>
    <t>Commercial / Industrial Customers</t>
  </si>
  <si>
    <t>Medical Baseline Customers</t>
  </si>
  <si>
    <t>AFN other than MBL customers</t>
  </si>
  <si>
    <t>Other Customers</t>
  </si>
  <si>
    <t>Distribution</t>
  </si>
  <si>
    <t>ANDERSON 1103*</t>
  </si>
  <si>
    <t>SHASTA</t>
  </si>
  <si>
    <t>Partially Outside HFTD, Tier 2</t>
  </si>
  <si>
    <t>ANTELOPE 1101*</t>
  </si>
  <si>
    <t>KERN</t>
  </si>
  <si>
    <t>ARBUCKLE 1101*</t>
  </si>
  <si>
    <t>COLUSA</t>
  </si>
  <si>
    <t>Outside HFTD</t>
  </si>
  <si>
    <t>ARBUCKLE 1104*</t>
  </si>
  <si>
    <t>YOLO, COLUSA</t>
  </si>
  <si>
    <t>AVENAL 2101*</t>
  </si>
  <si>
    <t>KINGS</t>
  </si>
  <si>
    <t>BIG BEND 1101</t>
  </si>
  <si>
    <t>BUTTE</t>
  </si>
  <si>
    <t>Tier 3, Tier 2</t>
  </si>
  <si>
    <t>BRENTWOOD 2105*</t>
  </si>
  <si>
    <t>CONTRA COSTA</t>
  </si>
  <si>
    <t>BUCKS CREEK 1103</t>
  </si>
  <si>
    <t>PLUMAS</t>
  </si>
  <si>
    <t>Partially Outside HFTD, Tier 3, Tier 2</t>
  </si>
  <si>
    <t>CALISTOGA 1101*</t>
  </si>
  <si>
    <t>NAPA</t>
  </si>
  <si>
    <t>CALPINE 1144</t>
  </si>
  <si>
    <t>SONOMA, LAKE</t>
  </si>
  <si>
    <t>CAMBRIA 1102*</t>
  </si>
  <si>
    <t>SAN LUIS OBISPO</t>
  </si>
  <si>
    <t>CANTUA 1103*</t>
  </si>
  <si>
    <t>FRESNO</t>
  </si>
  <si>
    <t>CARBONA 1101*</t>
  </si>
  <si>
    <t>SAN JOAQUIN</t>
  </si>
  <si>
    <t>CHOLAME 2102*</t>
  </si>
  <si>
    <t>MONTEREY, SAN LUIS OBISPO</t>
  </si>
  <si>
    <t>CLARK ROAD 1102*</t>
  </si>
  <si>
    <t>CLAYTON 2212*</t>
  </si>
  <si>
    <t>CLOVERDALE 1102*</t>
  </si>
  <si>
    <t>SONOMA</t>
  </si>
  <si>
    <t>COALINGA NO 1 1108*</t>
  </si>
  <si>
    <t>COALINGA NO 1 1109*</t>
  </si>
  <si>
    <t>COALINGA NO 2 1105*</t>
  </si>
  <si>
    <t>CORNING 1101*</t>
  </si>
  <si>
    <t>TEHAMA</t>
  </si>
  <si>
    <t>CORNING 1102*</t>
  </si>
  <si>
    <t>CORTINA 1101*</t>
  </si>
  <si>
    <t>Tier 2</t>
  </si>
  <si>
    <t>COTTONWOOD 1103*</t>
  </si>
  <si>
    <t>SHASTA, TEHAMA</t>
  </si>
  <si>
    <t>CRESTA 1101*</t>
  </si>
  <si>
    <t>DESCHUTES 1101*</t>
  </si>
  <si>
    <t>DESCHUTES 1104*</t>
  </si>
  <si>
    <t>DEVILS DEN 1101*</t>
  </si>
  <si>
    <t>ELK CREEK 1101</t>
  </si>
  <si>
    <t>COLUSA, GLENN</t>
  </si>
  <si>
    <t>GEYSERVILLE 1102*</t>
  </si>
  <si>
    <t>Tier 3</t>
  </si>
  <si>
    <t>GIRVAN 1101*</t>
  </si>
  <si>
    <t>GLENN 1101*</t>
  </si>
  <si>
    <t>GLENN</t>
  </si>
  <si>
    <t>GUSTINE 1102*</t>
  </si>
  <si>
    <t>MERCED</t>
  </si>
  <si>
    <t>HIGHLANDS 1102*</t>
  </si>
  <si>
    <t>LAKE</t>
  </si>
  <si>
    <t>HIGHLANDS 1103*</t>
  </si>
  <si>
    <t>JESSUP 1102*</t>
  </si>
  <si>
    <t>JOLON 1102</t>
  </si>
  <si>
    <t>MONTEREY</t>
  </si>
  <si>
    <t>JOLON 1103</t>
  </si>
  <si>
    <t>KANAKA 1101*</t>
  </si>
  <si>
    <t>Partially Outside HFTD, Tier 3</t>
  </si>
  <si>
    <t>KETTLEMAN HILLS 2104*</t>
  </si>
  <si>
    <t>KING CITY 1106*</t>
  </si>
  <si>
    <t>SAN BENITO, MONTEREY</t>
  </si>
  <si>
    <t>KONOCTI 1102*</t>
  </si>
  <si>
    <t>LAMONT 1102*</t>
  </si>
  <si>
    <t>LAMONT 1104*</t>
  </si>
  <si>
    <t>LOGAN CREEK 2102*</t>
  </si>
  <si>
    <t>LONE TREE 2105*</t>
  </si>
  <si>
    <t>LOS MOLINOS 1101*</t>
  </si>
  <si>
    <t>LOS OSITOS 2103*</t>
  </si>
  <si>
    <t>SAN BENITO, MONTEREY, FRESNO</t>
  </si>
  <si>
    <t>MADISON 1105*</t>
  </si>
  <si>
    <t>YOLO</t>
  </si>
  <si>
    <t>MADISON 2101*</t>
  </si>
  <si>
    <t>MAGUNDEN 1108*</t>
  </si>
  <si>
    <t>MAXWELL 1105*</t>
  </si>
  <si>
    <t>MIDDLETOWN 1101*</t>
  </si>
  <si>
    <t>NAPA, SONOMA, LAKE</t>
  </si>
  <si>
    <t>MIDDLETOWN 1102*</t>
  </si>
  <si>
    <t>MIDDLETOWN 1103*</t>
  </si>
  <si>
    <t>MONTICELLO 1101</t>
  </si>
  <si>
    <t>NAPA, SOLANO</t>
  </si>
  <si>
    <t>OILFIELDS 1103*</t>
  </si>
  <si>
    <t>PANOCHE 1103*</t>
  </si>
  <si>
    <t>SAN BENITO</t>
  </si>
  <si>
    <t>PANORAMA 1101*</t>
  </si>
  <si>
    <t>PANORAMA 1102*</t>
  </si>
  <si>
    <t>PERRY 1101*</t>
  </si>
  <si>
    <t>PUEBLO 1104*</t>
  </si>
  <si>
    <t>PUEBLO 1105*</t>
  </si>
  <si>
    <t>PUTAH CREEK 1102*</t>
  </si>
  <si>
    <t>YOLO, SOLANO</t>
  </si>
  <si>
    <t>PUTAH CREEK 1103*</t>
  </si>
  <si>
    <t>PUTAH CREEK 1105*</t>
  </si>
  <si>
    <t>RED BLUFF 1101*</t>
  </si>
  <si>
    <t>RED BLUFF 1103*</t>
  </si>
  <si>
    <t>RED BLUFF 1104*</t>
  </si>
  <si>
    <t>YOLO, TEHAMA</t>
  </si>
  <si>
    <t>REDBUD 1101*</t>
  </si>
  <si>
    <t>SAN ARDO 1102*</t>
  </si>
  <si>
    <t>SAN MIGUEL 1106*</t>
  </si>
  <si>
    <t>SANTA NELLA 1104*</t>
  </si>
  <si>
    <t>SILVERADO 2102*</t>
  </si>
  <si>
    <t>SILVERADO 2104*</t>
  </si>
  <si>
    <t>SISQUOC 1102*</t>
  </si>
  <si>
    <t>SAN LUIS OBISPO, SANTA BARBARA</t>
  </si>
  <si>
    <t>SYCAMORE CREEK 1111*</t>
  </si>
  <si>
    <t>TASSAJARA 2104*</t>
  </si>
  <si>
    <t>ALAMEDA</t>
  </si>
  <si>
    <t>TASSAJARA 2112*</t>
  </si>
  <si>
    <t>TEJON 1102*</t>
  </si>
  <si>
    <t>TEJON 1103*</t>
  </si>
  <si>
    <t>TEMPLETON 2110*</t>
  </si>
  <si>
    <t>TEMPLETON 2113*</t>
  </si>
  <si>
    <t>TYLER 1105*</t>
  </si>
  <si>
    <t>VACA DIXON 1101*</t>
  </si>
  <si>
    <t>SOLANO</t>
  </si>
  <si>
    <t>VACA DIXON 1105*</t>
  </si>
  <si>
    <t>VACAVILLE 1104*</t>
  </si>
  <si>
    <t>VACAVILLE 1108*</t>
  </si>
  <si>
    <t>VACAVILLE 1111*</t>
  </si>
  <si>
    <t>VACAVILLE 1112*</t>
  </si>
  <si>
    <t>VASCO 1102*</t>
  </si>
  <si>
    <t>VOLTA 1101*</t>
  </si>
  <si>
    <t>WESTLEY 1103*</t>
  </si>
  <si>
    <t>STANISLAUS</t>
  </si>
  <si>
    <t>ZACA 1102*</t>
  </si>
  <si>
    <t>SANTA BARBARA</t>
  </si>
  <si>
    <t>Transmission</t>
  </si>
  <si>
    <t>SILVERADO-FULTON JCT</t>
  </si>
  <si>
    <t>Transmission Line</t>
  </si>
  <si>
    <t>BUCKS CREEK-ROCK CREEK-CRESTA</t>
  </si>
  <si>
    <t>ELK CREEK TAP</t>
  </si>
  <si>
    <t xml:space="preserve">Structure </t>
  </si>
  <si>
    <t>Zone 1,Tier 2/3 or Non-HFTD</t>
  </si>
  <si>
    <t>Damage / Hazard</t>
  </si>
  <si>
    <t>Type of Damage/Hazard</t>
  </si>
  <si>
    <t>Description of Damage</t>
  </si>
  <si>
    <t>KING CITY 1106</t>
  </si>
  <si>
    <t>Non-HFTD</t>
  </si>
  <si>
    <t>Damage</t>
  </si>
  <si>
    <t>Vegetation</t>
  </si>
  <si>
    <t xml:space="preserve">Service drop feeding one customer was damaged by vegetation during the wind event. </t>
  </si>
  <si>
    <t>MADISON 2101</t>
  </si>
  <si>
    <t>Wind Related</t>
  </si>
  <si>
    <t>CLARK ROAD 1102</t>
  </si>
  <si>
    <t>Hazard</t>
  </si>
  <si>
    <t xml:space="preserve">Tree across the lines between two poles, no damage to the equipment. </t>
  </si>
  <si>
    <t>VACAVILLE 1104</t>
  </si>
  <si>
    <t>Crossarm on pole was twisted bringing the lines closer together, No indication of vegetation falling on the lines, possibly related to wire movement in the wind.</t>
  </si>
  <si>
    <t>Transformer lightning arrester damaged</t>
  </si>
  <si>
    <t>TEJON 1102</t>
  </si>
  <si>
    <t xml:space="preserve">Pole broke due to a tree limb falling. </t>
  </si>
  <si>
    <t>Broken crossarm and single phase primary down on ground due to tree contact.</t>
  </si>
  <si>
    <t xml:space="preserve">A tree fell into primary and one service causing damage to wire. </t>
  </si>
  <si>
    <t>Table E-1. Public Safety Partners Contacted</t>
  </si>
  <si>
    <t>Organization / Jurisdiction</t>
  </si>
  <si>
    <t>Title</t>
  </si>
  <si>
    <t>HFTD Tier</t>
  </si>
  <si>
    <t>Date/Time Contacted</t>
  </si>
  <si>
    <t>Alameda County</t>
  </si>
  <si>
    <t>FIRE DIVISION CHIEF</t>
  </si>
  <si>
    <t>Tier 2, Tier 3, Zone 1</t>
  </si>
  <si>
    <t>10/08/2021 13:30 PDT</t>
  </si>
  <si>
    <t>OES STAFF</t>
  </si>
  <si>
    <t>10/08/2021 20:00 PDT</t>
  </si>
  <si>
    <t>OES EOC LEAD</t>
  </si>
  <si>
    <t>OES COORDINATOR</t>
  </si>
  <si>
    <t>PUBLIC SAFETY ANSWERING POINT</t>
  </si>
  <si>
    <t>10/09/2021 09:00 PDT</t>
  </si>
  <si>
    <t>10/09/2021 09:15 PDT</t>
  </si>
  <si>
    <t>10/09/2021 09:30 PDT</t>
  </si>
  <si>
    <t>10/09/2021 09:45 PDT</t>
  </si>
  <si>
    <t>10/09/2021 10:00 PDT</t>
  </si>
  <si>
    <t>10/09/2021 10:15 PDT</t>
  </si>
  <si>
    <t>10/09/2021 10:30 PDT</t>
  </si>
  <si>
    <t>10/09/2021 10:45 PDT</t>
  </si>
  <si>
    <t>10/09/2021 11:00 PDT</t>
  </si>
  <si>
    <t>10/09/2021 11:15 PDT</t>
  </si>
  <si>
    <t>10/09/2021 11:30 PDT</t>
  </si>
  <si>
    <t>10/09/2021 11:45 PDT</t>
  </si>
  <si>
    <t>10/09/2021 12:00 PDT</t>
  </si>
  <si>
    <t>10/09/2021 12:15 PDT</t>
  </si>
  <si>
    <t>10/09/2021 12:30 PDT</t>
  </si>
  <si>
    <t>10/09/2021 12:45 PDT</t>
  </si>
  <si>
    <t>10/09/2021 13:00 PDT</t>
  </si>
  <si>
    <t>GENERAL</t>
  </si>
  <si>
    <t>MAIN LINE</t>
  </si>
  <si>
    <t>WATER OPERATIONS MANAGER</t>
  </si>
  <si>
    <t>PRESIDENT OF THE BOARD</t>
  </si>
  <si>
    <t>SUPERINTENDENT OF WATER DISTRIBUTION</t>
  </si>
  <si>
    <t>FIRE CHIEF</t>
  </si>
  <si>
    <t>SHERIFF</t>
  </si>
  <si>
    <t>EMS DISASTER AND WMD COORDINATOR</t>
  </si>
  <si>
    <t>CUSTOMER CARE MANAGER</t>
  </si>
  <si>
    <t>EMERGENCY PREPAREDNESS MANAGER</t>
  </si>
  <si>
    <t>LIEUTENANT</t>
  </si>
  <si>
    <t>DUBLIN POLICE - TECHNICIAN</t>
  </si>
  <si>
    <t>COUNTY ADMINISTRATOR</t>
  </si>
  <si>
    <t>10/08/2021 11:56 PDT</t>
  </si>
  <si>
    <t>Alameda County CCA</t>
  </si>
  <si>
    <t xml:space="preserve">Alameda County, Contra Costa County, Santa Clara County </t>
  </si>
  <si>
    <t>10/08/2021 14:11 PDT</t>
  </si>
  <si>
    <t>Alameda County, Contra Costa County, Santa Clara County, San Francisco County, San Mateo County</t>
  </si>
  <si>
    <t>10/08/2021 14:14 PDT</t>
  </si>
  <si>
    <t>Amador County</t>
  </si>
  <si>
    <t>LOCAL CAL FIRE</t>
  </si>
  <si>
    <t>Amador County, El Dorado County</t>
  </si>
  <si>
    <t>10/08/2021 14:06 PDT</t>
  </si>
  <si>
    <t>Big Sandy Rancheria</t>
  </si>
  <si>
    <t>CHAIRPERSON</t>
  </si>
  <si>
    <t>TRIBAL SECRETARY</t>
  </si>
  <si>
    <t>CHAIRMAN</t>
  </si>
  <si>
    <t>MWC GM</t>
  </si>
  <si>
    <t>TREASURER</t>
  </si>
  <si>
    <t>PRESIDENT</t>
  </si>
  <si>
    <t>SECRETARY</t>
  </si>
  <si>
    <t>VICE CHAIRPERSON</t>
  </si>
  <si>
    <t>HOUSING SUPERVISOR</t>
  </si>
  <si>
    <t>MEMBER AT LARGE</t>
  </si>
  <si>
    <t>ENVIRONMENTAL MANAGER</t>
  </si>
  <si>
    <t>TRIBAL ADMINISTRATOR</t>
  </si>
  <si>
    <t>10/08/2021 14:18 PDT</t>
  </si>
  <si>
    <t>Butte County</t>
  </si>
  <si>
    <t>10/08/2021 09:30 PDT</t>
  </si>
  <si>
    <t>PROBATION OFFICER</t>
  </si>
  <si>
    <t>CAO</t>
  </si>
  <si>
    <t>GENERAL CAL FIRE</t>
  </si>
  <si>
    <t>PUBLIC HEALTH DIRECTOR</t>
  </si>
  <si>
    <t>GENERAL SERVICES DIRECTOR</t>
  </si>
  <si>
    <t>OES DIRECTOR</t>
  </si>
  <si>
    <t>DIRECTOR</t>
  </si>
  <si>
    <t>ASSISTANT DIRECTOR</t>
  </si>
  <si>
    <t>10/08/2021 14:08 PDT</t>
  </si>
  <si>
    <t>10/08/2021 14:10 PDT</t>
  </si>
  <si>
    <t>10/08/2021 14:13 PDT</t>
  </si>
  <si>
    <t>10/08/2021 14:16 PDT</t>
  </si>
  <si>
    <t>10/08/2021 14:21 PDT</t>
  </si>
  <si>
    <t>10/08/2021 14:25 PDT</t>
  </si>
  <si>
    <t>10/07/2021 13:01 PDT</t>
  </si>
  <si>
    <t>Butte County Communication Facility</t>
  </si>
  <si>
    <t>AT&amp;T MOBILITY</t>
  </si>
  <si>
    <t>10/07/2021 13:26 PDT</t>
  </si>
  <si>
    <t>AT&amp;T SERVICES INC</t>
  </si>
  <si>
    <t>SPRINT CORPORATION</t>
  </si>
  <si>
    <t>Butte County Emergency Services Facility</t>
  </si>
  <si>
    <t>CALIFORNIA DEPARTMENT OF FORESTRY</t>
  </si>
  <si>
    <t>10/09/2021 10:07 PDT</t>
  </si>
  <si>
    <t>COUNTY OF BUTTE</t>
  </si>
  <si>
    <t>Butte County Oroville</t>
  </si>
  <si>
    <t>Butte County Other Facility</t>
  </si>
  <si>
    <t>Butte County Tribal</t>
  </si>
  <si>
    <t>Calaveras County</t>
  </si>
  <si>
    <t>COUNTY EXECUTIVE OFFICER</t>
  </si>
  <si>
    <t>CHAIR OF THE BOARD</t>
  </si>
  <si>
    <t>OES</t>
  </si>
  <si>
    <t>HEALTH OFFICER</t>
  </si>
  <si>
    <t>OES DIRECTOR , DESIGNATED POC</t>
  </si>
  <si>
    <t>NON-EMERGENCY</t>
  </si>
  <si>
    <t>Calaveras County Angels Camp</t>
  </si>
  <si>
    <t>Calaveras County Communication Facility</t>
  </si>
  <si>
    <t>AMERICAN TOWER CORPORATION</t>
  </si>
  <si>
    <t>10/08/2021 11:39 PDT</t>
  </si>
  <si>
    <t>AT&amp;T MOBILITY LLC</t>
  </si>
  <si>
    <t>GTE MOBILNET OF CALIFORNIA LIMITED PARTNERSHIP</t>
  </si>
  <si>
    <t>CALAVERAS TELEPHONE CO</t>
  </si>
  <si>
    <t>AMERICAN TOWERS LLC</t>
  </si>
  <si>
    <t>NEW CINGULAR WIRELESS PCS LLC</t>
  </si>
  <si>
    <t>CALAVERAS TEL CO</t>
  </si>
  <si>
    <t>Calaveras County Emergency Services Facility</t>
  </si>
  <si>
    <t>COPPEROPOLIS FIRE PROTECTION DIST</t>
  </si>
  <si>
    <t>COPPEROPOLIS FIRE PROTECTION DISTRICT</t>
  </si>
  <si>
    <t>FEDERAL AVIATION ADMINISTRATION</t>
  </si>
  <si>
    <t>COPPEROPOLIS FIRE DIST</t>
  </si>
  <si>
    <t>Calaveras County Major Transportation Facility</t>
  </si>
  <si>
    <t>Calaveras County Other Facility</t>
  </si>
  <si>
    <t>Calaveras County Water And Waste Water Facility</t>
  </si>
  <si>
    <t>COUNTY OF CALAVERAS</t>
  </si>
  <si>
    <t>Calaveras County, Mariposa County, Tuolumne County</t>
  </si>
  <si>
    <t>10/08/2021 14:30 PDT</t>
  </si>
  <si>
    <t>Calaveras County, Tuolumne County</t>
  </si>
  <si>
    <t>10/08/2021 14:17 PDT</t>
  </si>
  <si>
    <t>Cold Springs Rancheria Of Mono Indians</t>
  </si>
  <si>
    <t>CHAIRWOMAN</t>
  </si>
  <si>
    <t>10/08/2021 14:24 PDT</t>
  </si>
  <si>
    <t>Colusa County</t>
  </si>
  <si>
    <t>DEPUTY CHIEF</t>
  </si>
  <si>
    <t>DIVISION CHIEF</t>
  </si>
  <si>
    <t>OES LIEUTENANT</t>
  </si>
  <si>
    <t>10/08/2021 13:33 PDT</t>
  </si>
  <si>
    <t>10/08/2021 14:31 PDT</t>
  </si>
  <si>
    <t>MHOAC</t>
  </si>
  <si>
    <t>Colusa County Communication Facility</t>
  </si>
  <si>
    <t>AT&amp;T</t>
  </si>
  <si>
    <t>CITIZENS TELECOMMUNICATIONS OF CALIFORNIA INC.</t>
  </si>
  <si>
    <t>FRONTIER COMMUNICATIONS CORPORATION DIP</t>
  </si>
  <si>
    <t>GTE MOBILNET OF CALIFORNIA LP</t>
  </si>
  <si>
    <t>Colusa County Emergency Services Facility</t>
  </si>
  <si>
    <t>COUNTY OF COLUSA</t>
  </si>
  <si>
    <t>Colusa County Energy Sector Facility</t>
  </si>
  <si>
    <t>CITY OF SANTA CLARA</t>
  </si>
  <si>
    <t>Colusa County Other Facility</t>
  </si>
  <si>
    <t>Colusa County Tribal</t>
  </si>
  <si>
    <t>Colusa County Water And Waste Water Facility</t>
  </si>
  <si>
    <t>Contra Costa County</t>
  </si>
  <si>
    <t>Tier 2, Tier 3</t>
  </si>
  <si>
    <t>10/09/2021 10:20 PDT</t>
  </si>
  <si>
    <t>10/09/2021 10:36 PDT</t>
  </si>
  <si>
    <t>10/09/2021 10:39 PDT</t>
  </si>
  <si>
    <t>10/09/2021 10:41 PDT</t>
  </si>
  <si>
    <t>10/09/2021 10:43 PDT</t>
  </si>
  <si>
    <t>10/09/2021 10:47 PDT</t>
  </si>
  <si>
    <t>10/09/2021 10:53 PDT</t>
  </si>
  <si>
    <t>10/09/2021 11:08 PDT</t>
  </si>
  <si>
    <t>10/09/2021 11:13 PDT</t>
  </si>
  <si>
    <t>10/09/2021 11:14 PDT</t>
  </si>
  <si>
    <t>10/09/2021 11:16 PDT</t>
  </si>
  <si>
    <t>10/09/2021 11:18 PDT</t>
  </si>
  <si>
    <t>10/09/2021 11:19 PDT</t>
  </si>
  <si>
    <t>CHIEF OF STAFF</t>
  </si>
  <si>
    <t>DIRECTOR OF PUBLIC AFFAIRS</t>
  </si>
  <si>
    <t>EMERGENCY PLANNING COORDINATOR</t>
  </si>
  <si>
    <t>DUTY OFFICER</t>
  </si>
  <si>
    <t>REPRESENTATIVE</t>
  </si>
  <si>
    <t>BATTALION CHIEF</t>
  </si>
  <si>
    <t>Contra Costa County Antioch</t>
  </si>
  <si>
    <t>Contra Costa County CCA</t>
  </si>
  <si>
    <t>Contra Costa County Communication Facility</t>
  </si>
  <si>
    <t>METRO PCS INC</t>
  </si>
  <si>
    <t>SPRINT NEXTEL CORPORATION</t>
  </si>
  <si>
    <t>T-MOBILE WEST CORPORATION</t>
  </si>
  <si>
    <t>T-MOBILE WEST LLC</t>
  </si>
  <si>
    <t>U S COAST GUARD</t>
  </si>
  <si>
    <t>AT&amp;T PACIFIC BELL</t>
  </si>
  <si>
    <t>Contra Costa County Emergency Services Facility</t>
  </si>
  <si>
    <t>COUNTY OF CONTRA COSTA</t>
  </si>
  <si>
    <t>Contra Costa County Government - Jail Facility</t>
  </si>
  <si>
    <t>Contra Costa County Hercules</t>
  </si>
  <si>
    <t>Contra Costa County Other Facility</t>
  </si>
  <si>
    <t>CONTRA COSTA WATER DISTRICT</t>
  </si>
  <si>
    <t>Contra Costa County Tribal</t>
  </si>
  <si>
    <t>Cortina Rancheria</t>
  </si>
  <si>
    <t>10/08/2021 14:00 PDT</t>
  </si>
  <si>
    <t>El Dorado County</t>
  </si>
  <si>
    <t>SERGEANT</t>
  </si>
  <si>
    <t>10/09/2021 08:30 PDT</t>
  </si>
  <si>
    <t>10/09/2021 10:50 PDT</t>
  </si>
  <si>
    <t>10/09/2021 10:52 PDT</t>
  </si>
  <si>
    <t>10/09/2021 10:55 PDT</t>
  </si>
  <si>
    <t>CHIEF ADMINISTRATIVE OFFICER</t>
  </si>
  <si>
    <t>HEALTH AND HUMAN SERVICES</t>
  </si>
  <si>
    <t>El Dorado County Communication Facility</t>
  </si>
  <si>
    <t>El Dorado County Emergency Services Facility</t>
  </si>
  <si>
    <t>GEORGETOWN FIRE PROTECTION DIST</t>
  </si>
  <si>
    <t>Fresno County</t>
  </si>
  <si>
    <t>10/08/2021 09:40 PDT</t>
  </si>
  <si>
    <t>EMERGENCY MANAGER</t>
  </si>
  <si>
    <t>ALTERNATE OES LIEUTENANT</t>
  </si>
  <si>
    <t>UNIT CHIEF</t>
  </si>
  <si>
    <t>EMERGENCY</t>
  </si>
  <si>
    <t>PATROL CAPTAIN</t>
  </si>
  <si>
    <t>10/08/2021 14:20 PDT</t>
  </si>
  <si>
    <t>10/08/2021 14:22 PDT</t>
  </si>
  <si>
    <t>10/08/2021 14:26 PDT</t>
  </si>
  <si>
    <t>10/08/2021 14:27 PDT</t>
  </si>
  <si>
    <t>10/08/2021 14:28 PDT</t>
  </si>
  <si>
    <t>10/08/2021 14:36 PDT</t>
  </si>
  <si>
    <t>Fresno County Communication Facility</t>
  </si>
  <si>
    <t>T-MOBILE USA INC</t>
  </si>
  <si>
    <t>PONDEROSA TELEPHONE CO</t>
  </si>
  <si>
    <t>Fresno County Emergency Services Facility</t>
  </si>
  <si>
    <t>BALD MOUNTAIN FIRE PROTECTION DIST</t>
  </si>
  <si>
    <t>FRESNO COUNTY FIRE PROTECTION DISTRICT</t>
  </si>
  <si>
    <t>AUBERRY VOLUNTEER FIRE DEPT</t>
  </si>
  <si>
    <t>COUNTY OF FRESNO</t>
  </si>
  <si>
    <t>Fresno County Fresno</t>
  </si>
  <si>
    <t>Fresno County Tribal</t>
  </si>
  <si>
    <t>Fresno County, Kings County</t>
  </si>
  <si>
    <t>10/08/2021 14:47 PDT</t>
  </si>
  <si>
    <t>Fresno County, Madera County, Mariposa County</t>
  </si>
  <si>
    <t>Glenn County</t>
  </si>
  <si>
    <t>DEPUTY DIRECTOR OES</t>
  </si>
  <si>
    <t>10/08/2021 12:00 PDT</t>
  </si>
  <si>
    <t>PLANNING DIRECTOR; DESIGNATED POC</t>
  </si>
  <si>
    <t>COUNTY ADMINISTRATIVE OFFICER</t>
  </si>
  <si>
    <t>Glenn County Communication Facility</t>
  </si>
  <si>
    <t>GTE MOBILE NET</t>
  </si>
  <si>
    <t>Glenn County Emergency Services Facility</t>
  </si>
  <si>
    <t>COUNTY OF GLENN</t>
  </si>
  <si>
    <t>ELK CREEK FIRE DISTRICT</t>
  </si>
  <si>
    <t>Glenn County Tribal</t>
  </si>
  <si>
    <t>Glenn County Water And Waste Water Facility</t>
  </si>
  <si>
    <t>ELK CREEK COMMUNITY SERVICE</t>
  </si>
  <si>
    <t>Glenn County, Tehama County</t>
  </si>
  <si>
    <t>Grindstone Rancheria</t>
  </si>
  <si>
    <t xml:space="preserve">Grindstone Rancheria </t>
  </si>
  <si>
    <t>Humboldt County, Del Norte County</t>
  </si>
  <si>
    <t>Kern County</t>
  </si>
  <si>
    <t>10/08/2021 09:49 PDT</t>
  </si>
  <si>
    <t>10/08/2021 14:03 PDT</t>
  </si>
  <si>
    <t>10/08/2021 14:04 PDT</t>
  </si>
  <si>
    <t>10/08/2021 14:05 PDT</t>
  </si>
  <si>
    <t>10/08/2021 14:12 PDT</t>
  </si>
  <si>
    <t>10/08/2021 14:15 PDT</t>
  </si>
  <si>
    <t>MANAGER; DESIGNATED POC</t>
  </si>
  <si>
    <t>EMERGENCY SUPERVISOR</t>
  </si>
  <si>
    <t>TRIBAL CHAIRMAN</t>
  </si>
  <si>
    <t>HISTORIC PRESERVATION OFFICER</t>
  </si>
  <si>
    <t>CAO; DESIGNATED POC</t>
  </si>
  <si>
    <t>10/09/2021 09:33 PDT</t>
  </si>
  <si>
    <t>Kern County Communication Facility</t>
  </si>
  <si>
    <t>Kern County Emergency Services Facility</t>
  </si>
  <si>
    <t>CALIFORNIA HIGHWAY PATROL</t>
  </si>
  <si>
    <t>COUNTY OF KERN</t>
  </si>
  <si>
    <t>Kern County Tribal</t>
  </si>
  <si>
    <t>Kern County Water And Waste Water Facility</t>
  </si>
  <si>
    <t>LEBEC COUNTY WATER DISTRICT</t>
  </si>
  <si>
    <t>Kern County, Tulare County</t>
  </si>
  <si>
    <t>10/08/2021 14:32 PDT</t>
  </si>
  <si>
    <t>Kings County</t>
  </si>
  <si>
    <t>10/08/2021 09:54 PDT</t>
  </si>
  <si>
    <t>DISPATCH</t>
  </si>
  <si>
    <t>Lake County</t>
  </si>
  <si>
    <t>OES EMERGENCY DIRECTOR; DESIGNATED POC</t>
  </si>
  <si>
    <t>SPECIAL DISTRICTS ADMINISTRATOR</t>
  </si>
  <si>
    <t>10/08/2021 14:23 PDT</t>
  </si>
  <si>
    <t>10/08/2021 14:33 PDT</t>
  </si>
  <si>
    <t>Lake County Communication Facility</t>
  </si>
  <si>
    <t>MEDIACOM CALIFORNIA LLC</t>
  </si>
  <si>
    <t>US CELLULAR</t>
  </si>
  <si>
    <t>Lake County Tribal</t>
  </si>
  <si>
    <t xml:space="preserve">Lake County, Napa County, Sonoma County </t>
  </si>
  <si>
    <t>10/08/2021 14:02 PDT</t>
  </si>
  <si>
    <t>Lassen County</t>
  </si>
  <si>
    <t>Tier 2, Zone 1</t>
  </si>
  <si>
    <t>10/08/2021 12:05 PDT</t>
  </si>
  <si>
    <t>CAL FIRE</t>
  </si>
  <si>
    <t>Lassen County, Modoc County</t>
  </si>
  <si>
    <t>Madera County</t>
  </si>
  <si>
    <t>COUNTY ADMINISTRATION</t>
  </si>
  <si>
    <t>DUTY CHIEF, DESIGNATED POC</t>
  </si>
  <si>
    <t>COMMAND STAFF E-MAIL</t>
  </si>
  <si>
    <t>COUNCILMEMBER</t>
  </si>
  <si>
    <t>10/08/2021 13:35 PDT</t>
  </si>
  <si>
    <t>10/08/2021 14:19 PDT</t>
  </si>
  <si>
    <t>Madera County Communication Facility</t>
  </si>
  <si>
    <t>COUNTY OF MADERA</t>
  </si>
  <si>
    <t>SIERRA TELEPHONE COMPANY INC</t>
  </si>
  <si>
    <t>Madera County Emergency Services Facility</t>
  </si>
  <si>
    <t>Madera County Other Facility</t>
  </si>
  <si>
    <t>DEPT OF FORESTRY</t>
  </si>
  <si>
    <t>Madera County Tribal</t>
  </si>
  <si>
    <t>Madera County Water And Waste Water Facility</t>
  </si>
  <si>
    <t>Madera County, Mariposa County, Merced County</t>
  </si>
  <si>
    <t>10/09/2021 12:32 PDT</t>
  </si>
  <si>
    <t>Marin County</t>
  </si>
  <si>
    <t>CEO</t>
  </si>
  <si>
    <t>Mariposa County</t>
  </si>
  <si>
    <t>EMERGENCY COMMAND CENTER</t>
  </si>
  <si>
    <t>CAL FIRE CHIEF</t>
  </si>
  <si>
    <t>EMERGENCY SERVICES</t>
  </si>
  <si>
    <t>GIS TECH</t>
  </si>
  <si>
    <t>COUNTY HEALTH OFFICER</t>
  </si>
  <si>
    <t>PUBLIC INFORMATION OFFICER</t>
  </si>
  <si>
    <t>EMERGENCY DISPATCH</t>
  </si>
  <si>
    <t>SPECIAL OPERATIONS</t>
  </si>
  <si>
    <t>Mariposa County Communication Facility</t>
  </si>
  <si>
    <t>Mariposa County Other Facility</t>
  </si>
  <si>
    <t>COUNTY OF MARIPOSA</t>
  </si>
  <si>
    <t>Mariposa County Tribal</t>
  </si>
  <si>
    <t>Mendocino County</t>
  </si>
  <si>
    <t>Merced County</t>
  </si>
  <si>
    <t>10/09/2021 11:28 PDT</t>
  </si>
  <si>
    <t>10/09/2021 11:32 PDT</t>
  </si>
  <si>
    <t>10/09/2021 11:35 PDT</t>
  </si>
  <si>
    <t>10/09/2021 11:43 PDT</t>
  </si>
  <si>
    <t>10/09/2021 11:46 PDT</t>
  </si>
  <si>
    <t>10/09/2021 11:50 PDT</t>
  </si>
  <si>
    <t>10/09/2021 12:26 PDT</t>
  </si>
  <si>
    <t>Merced County Water And Waste Water Facility</t>
  </si>
  <si>
    <t>LAKE DON PEDRO COMMUNITY SERVICE DISTRICT</t>
  </si>
  <si>
    <t>Middletown Rancheria</t>
  </si>
  <si>
    <t>VICE CHAIRMAN</t>
  </si>
  <si>
    <t>Monterey County</t>
  </si>
  <si>
    <t>EMERGENCY SERVICES COORDINATOR</t>
  </si>
  <si>
    <t>PUBLIC HEALTH PROGRAM MANAGER, HEALTH</t>
  </si>
  <si>
    <t>BUREAU CHIEF, HEALTH</t>
  </si>
  <si>
    <t>EMERGENCY SERVICES PLANNER</t>
  </si>
  <si>
    <t>OES DIRECTOR; DESIGNATED POC</t>
  </si>
  <si>
    <t>DIRECTOR OF COMMUNICATIONS AND ENERGY PROGRAMS</t>
  </si>
  <si>
    <t>CHRONIC DISEASE PREVENTION COORDINATOR, HEALTH</t>
  </si>
  <si>
    <t>SUPERVISOR - DISTRICT 2</t>
  </si>
  <si>
    <t>ASSISTANT BUREAU CHIEF, HEALTH</t>
  </si>
  <si>
    <t>ACCOUNT SERVICES MANAGER</t>
  </si>
  <si>
    <t>SUPERVISOR - DISTRICT 1</t>
  </si>
  <si>
    <t>FINANCIAL ANALYST I</t>
  </si>
  <si>
    <t>SUPERVISOR - DISTRICT 5</t>
  </si>
  <si>
    <t>HEALTH PROGRAM COORDINATOR, HEALTH</t>
  </si>
  <si>
    <t>SUPERIOR COURT OF CALIFORNIA</t>
  </si>
  <si>
    <t>SUPERVISOR - DISTRICT 4</t>
  </si>
  <si>
    <t>Monterey County CCA</t>
  </si>
  <si>
    <t>Monterey County Communication Facility</t>
  </si>
  <si>
    <t>DEPT OF THE ARMY</t>
  </si>
  <si>
    <t>Monterey County Emergency Services Facility</t>
  </si>
  <si>
    <t>Monterey County King City</t>
  </si>
  <si>
    <t>Monterey County Other Facility</t>
  </si>
  <si>
    <t>DEPARTMENT OF THE ARMY</t>
  </si>
  <si>
    <t>Monterey County Tribal</t>
  </si>
  <si>
    <t>Monterey County Water And Waste Water Facility</t>
  </si>
  <si>
    <t>Monterey County, San Benito County</t>
  </si>
  <si>
    <t>Mooretown Rancheria</t>
  </si>
  <si>
    <t>CASINO OPERATIONS</t>
  </si>
  <si>
    <t>Napa County</t>
  </si>
  <si>
    <t>GIS</t>
  </si>
  <si>
    <t>CAPTAIN</t>
  </si>
  <si>
    <t>NAPA COUNTY FIRE CHIEF</t>
  </si>
  <si>
    <t>NAPA COUNTY FIRE OPERATIONS CHIEF</t>
  </si>
  <si>
    <t>UNDER-SHERIFF</t>
  </si>
  <si>
    <t>EMERGENCY SERVICES MANAGER</t>
  </si>
  <si>
    <t>LNU COMMAND CENTER</t>
  </si>
  <si>
    <t>10/08/2021 14:09 PDT</t>
  </si>
  <si>
    <t>10/08/2021 14:41 PDT</t>
  </si>
  <si>
    <t>Napa County Communication Facility</t>
  </si>
  <si>
    <t>CITY OF NAPA</t>
  </si>
  <si>
    <t>Napa County Emergency Services Facility</t>
  </si>
  <si>
    <t>COUNTY OF NAPA</t>
  </si>
  <si>
    <t>NAPA COUNTY DEPARTMENT OF PUBLIC WORKS</t>
  </si>
  <si>
    <t>Napa County Other Facility</t>
  </si>
  <si>
    <t>Napa County Saint Helena</t>
  </si>
  <si>
    <t>Nevada County</t>
  </si>
  <si>
    <t>10/09/2021 12:05 PDT</t>
  </si>
  <si>
    <t>Nevada County, Placer County, Sierra County, Yuba County</t>
  </si>
  <si>
    <t>Nevada County, Placer County, Yuba County</t>
  </si>
  <si>
    <t>North Fork Rancheria</t>
  </si>
  <si>
    <t>Pit River Tribes</t>
  </si>
  <si>
    <t>TRIBAL LEADER</t>
  </si>
  <si>
    <t>TRIBAL HOUSING AUTHORITY</t>
  </si>
  <si>
    <t>10/08/2021 14:43 PDT</t>
  </si>
  <si>
    <t>Placer County</t>
  </si>
  <si>
    <t>MARKETING AND GOVERNMENT AFFAIRS MANAGER</t>
  </si>
  <si>
    <t>LIEUTENANT - PCSO</t>
  </si>
  <si>
    <t>DEPUTY DIRECTOR</t>
  </si>
  <si>
    <t>ASSISTANT CHIEF</t>
  </si>
  <si>
    <t>MAIN TELECOM NUMBER</t>
  </si>
  <si>
    <t>ENVIR. UTILITIES MANAGER</t>
  </si>
  <si>
    <t>BUILDING MAINTENANCE SUPERINTENDENT</t>
  </si>
  <si>
    <t>IT MANAGER</t>
  </si>
  <si>
    <t>SHERIFF DISPATCH</t>
  </si>
  <si>
    <t>OES ASST DIRECTOR; DESIGNATED POC</t>
  </si>
  <si>
    <t>CIO</t>
  </si>
  <si>
    <t>SERGEANT - PCSO</t>
  </si>
  <si>
    <t>IT SUPERVISOR</t>
  </si>
  <si>
    <t>ROADS MANAGER</t>
  </si>
  <si>
    <t>PUBLIC HEALTH OFFICER</t>
  </si>
  <si>
    <t>PLACER FACILITIES MGT EMERGENCY LINE</t>
  </si>
  <si>
    <t>EM SERVICES SPECIALIST</t>
  </si>
  <si>
    <t>EM SERVICES COORD</t>
  </si>
  <si>
    <t>10/09/2021 12:08 PDT</t>
  </si>
  <si>
    <t>10/09/2021 12:10 PDT</t>
  </si>
  <si>
    <t>Placer County CCA</t>
  </si>
  <si>
    <t>Placer County Communication Facility</t>
  </si>
  <si>
    <t>VERIZON WIRELESS</t>
  </si>
  <si>
    <t>AT &amp; T MOBILITY</t>
  </si>
  <si>
    <t>GTE MOBILNET</t>
  </si>
  <si>
    <t>Placer County Emergency Services Facility</t>
  </si>
  <si>
    <t>COUNTY OF PLACER FIRE STATIONS</t>
  </si>
  <si>
    <t>NEWCASTLE FIRE DISTRICT</t>
  </si>
  <si>
    <t>SOUTH PLACER FIRE DISTRICT</t>
  </si>
  <si>
    <t>WEGENER,FRANK</t>
  </si>
  <si>
    <t>PENRYN FIRE DISTRICT</t>
  </si>
  <si>
    <t>Placer County Loomis</t>
  </si>
  <si>
    <t>Placer County Tribal</t>
  </si>
  <si>
    <t>Plumas County</t>
  </si>
  <si>
    <t>MAIN OFFICE</t>
  </si>
  <si>
    <t>USFS PNF DISPATCH</t>
  </si>
  <si>
    <t>Plumas County Communication Facility</t>
  </si>
  <si>
    <t>US DEPARTMENT OF AGRICULTURE</t>
  </si>
  <si>
    <t>Plumas County Energy Sector Facility</t>
  </si>
  <si>
    <t>San Benito County</t>
  </si>
  <si>
    <t>INTERIM OES DIRECTOR</t>
  </si>
  <si>
    <t>10/08/2021 10:00 PDT</t>
  </si>
  <si>
    <t>10/09/2021 13:20 PDT</t>
  </si>
  <si>
    <t>10/09/2021 13:28 PDT</t>
  </si>
  <si>
    <t>EMERGENCY SERVICES SPECIALIST</t>
  </si>
  <si>
    <t>COUNTY ADMINISTRATIVE OFFICER; DESIGNATED POC</t>
  </si>
  <si>
    <t>San Benito County CCA</t>
  </si>
  <si>
    <t>San Benito County Communication Facility</t>
  </si>
  <si>
    <t>San Benito County Tribal</t>
  </si>
  <si>
    <t>San Joaquin County</t>
  </si>
  <si>
    <t>San Luis Obispo County</t>
  </si>
  <si>
    <t>10/09/2021 11:48 PDT</t>
  </si>
  <si>
    <t>10/09/2021 11:51 PDT</t>
  </si>
  <si>
    <t>10/09/2021 11:54 PDT</t>
  </si>
  <si>
    <t>10/09/2021 12:03 PDT</t>
  </si>
  <si>
    <t>10/09/2021 12:40 PDT</t>
  </si>
  <si>
    <t>San Luis Obispo County Communication Facility</t>
  </si>
  <si>
    <t>San Luis Obispo County Tribal</t>
  </si>
  <si>
    <t>San Luis Obispo County, Santa Barbara County</t>
  </si>
  <si>
    <t>10/09/2021 14:02 PDT</t>
  </si>
  <si>
    <t>San Mateo County</t>
  </si>
  <si>
    <t>Santa Barbara County</t>
  </si>
  <si>
    <t>10/09/2021 11:37 PDT</t>
  </si>
  <si>
    <t>10/09/2021 11:44 PDT</t>
  </si>
  <si>
    <t>10/09/2021 11:52 PDT</t>
  </si>
  <si>
    <t>10/09/2021 11:55 PDT</t>
  </si>
  <si>
    <t>10/09/2021 11:59 PDT</t>
  </si>
  <si>
    <t>Santa Clara County</t>
  </si>
  <si>
    <t>10/08/2021 13:00 PDT</t>
  </si>
  <si>
    <t>Santa Cruz County, San Mateo County</t>
  </si>
  <si>
    <t>Shasta County</t>
  </si>
  <si>
    <t>OES ASSISTANT DIRECTOR</t>
  </si>
  <si>
    <t>10/08/2021 12:35 PDT</t>
  </si>
  <si>
    <t>CHIEF, COUNTY FIRE WARDEN</t>
  </si>
  <si>
    <t>DISTRICT DIRECTOR</t>
  </si>
  <si>
    <t>ECC</t>
  </si>
  <si>
    <t>UNDERSHERIFF</t>
  </si>
  <si>
    <t>SUPERVISOR</t>
  </si>
  <si>
    <t>CHIEF, NORTHERN OPERATIONS</t>
  </si>
  <si>
    <t>CEO; DESIGNATED POC</t>
  </si>
  <si>
    <t>Shasta County Communication Facility</t>
  </si>
  <si>
    <t>10/08/2021 17:57 PDT</t>
  </si>
  <si>
    <t>HAPPY VALLEY TELEPHONE CO</t>
  </si>
  <si>
    <t>Shasta County Emergency Services Facility</t>
  </si>
  <si>
    <t>COUNTY OF SHASTA</t>
  </si>
  <si>
    <t>Shasta County Other Facility</t>
  </si>
  <si>
    <t>Shasta County Tribal</t>
  </si>
  <si>
    <t>Shasta County, Trinity County</t>
  </si>
  <si>
    <t>Sierra County</t>
  </si>
  <si>
    <t>Siskiyou County</t>
  </si>
  <si>
    <t>10/08/2021 12:45 PDT</t>
  </si>
  <si>
    <t>Solano County</t>
  </si>
  <si>
    <t>10/08/2021 13:38 PDT</t>
  </si>
  <si>
    <t>Solano County Communication Facility</t>
  </si>
  <si>
    <t>AMERICAN TOWER CORP</t>
  </si>
  <si>
    <t>Solano County Emergency Services Facility</t>
  </si>
  <si>
    <t>VACAVILLE FIRE PROTECTION DISTRICT</t>
  </si>
  <si>
    <t>Solano County Fairfield</t>
  </si>
  <si>
    <t>Solano County Other Facility</t>
  </si>
  <si>
    <t>Solano County Vacaville</t>
  </si>
  <si>
    <t>Sonoma County</t>
  </si>
  <si>
    <t>10/08/2021 13:36 PDT</t>
  </si>
  <si>
    <t>10/08/2021 14:34 PDT</t>
  </si>
  <si>
    <t>10/08/2021 15:25 PDT</t>
  </si>
  <si>
    <t>10/08/2021 15:35 PDT</t>
  </si>
  <si>
    <t>SHERIFF'S LIAISON</t>
  </si>
  <si>
    <t>COMMUNITY ALERT &amp; WARNING MANAGER</t>
  </si>
  <si>
    <t>DIRECTOR OF CUSTOMER CARE</t>
  </si>
  <si>
    <t>COSTAL VALLEYS EMS</t>
  </si>
  <si>
    <t>COMMUNICATIONS &amp; ENGAGEMENT COORDINATOR</t>
  </si>
  <si>
    <t>EMS DISPATCH</t>
  </si>
  <si>
    <t>EMERGENCY COORDINATOR</t>
  </si>
  <si>
    <t>Sonoma County CCA</t>
  </si>
  <si>
    <t>Sonoma County Communication Facility</t>
  </si>
  <si>
    <t>Sonoma County Tribal</t>
  </si>
  <si>
    <t>Stanislaus County</t>
  </si>
  <si>
    <t>10/08/2021 10:15 PDT</t>
  </si>
  <si>
    <t>COUNTY FIRE WARDEN</t>
  </si>
  <si>
    <t>10/09/2021 14:09 PDT</t>
  </si>
  <si>
    <t>10/09/2021 14:12 PDT</t>
  </si>
  <si>
    <t>10/09/2021 14:14 PDT</t>
  </si>
  <si>
    <t>10/09/2021 14:15 PDT</t>
  </si>
  <si>
    <t>EMS DUTY OFFICER</t>
  </si>
  <si>
    <t>PUBLIC HEALTH DUTY OFFICER</t>
  </si>
  <si>
    <t>Stanislaus County Communication Facility</t>
  </si>
  <si>
    <t>FEDERAL BUREAU OF INVESTIGATION</t>
  </si>
  <si>
    <t>Stanislaus County Emergency Services Facility</t>
  </si>
  <si>
    <t>COUNTY OF TUOLUMNE</t>
  </si>
  <si>
    <t>Tehama County</t>
  </si>
  <si>
    <t>OES DEPUTY DIRECTOR</t>
  </si>
  <si>
    <t>ADMINISTRATIVE ANALYST</t>
  </si>
  <si>
    <t>CAL FIRE TEHAMA-GLENN</t>
  </si>
  <si>
    <t>COMMUNICATIONS SUPERVISOR</t>
  </si>
  <si>
    <t>Tehama County Communication Facility</t>
  </si>
  <si>
    <t>CHARTER COMMUNICATIONS HOLDING COMPANY LLC</t>
  </si>
  <si>
    <t>Tehama County Corning</t>
  </si>
  <si>
    <t>Tehama County Emergency Services Facility</t>
  </si>
  <si>
    <t>COUNTY OF TEHAMA</t>
  </si>
  <si>
    <t>Tehama County Government - Jail Facility</t>
  </si>
  <si>
    <t>CALIFORNIA DEPARTMENT OF CORRECTIONS</t>
  </si>
  <si>
    <t>Tehama County Other Facility</t>
  </si>
  <si>
    <t>CALIFORNIA DEPT OF FORESTRY - CALFIRE</t>
  </si>
  <si>
    <t>Tehama County Red Bluff</t>
  </si>
  <si>
    <t>The City Of Angels Camp</t>
  </si>
  <si>
    <t>CITY ADMINISTRATION</t>
  </si>
  <si>
    <t>CITY MANAGER</t>
  </si>
  <si>
    <t>24-HOUR CONTACT, DESIGNATED POC</t>
  </si>
  <si>
    <t>POLICE CHIEF</t>
  </si>
  <si>
    <t>The City Of Antioch</t>
  </si>
  <si>
    <t>The City Of Corning</t>
  </si>
  <si>
    <t>CITY MANAGER; DESIGNATED POC</t>
  </si>
  <si>
    <t>The City Of Fairfield</t>
  </si>
  <si>
    <t>FIRE CHIEF; DESIGNATED POC</t>
  </si>
  <si>
    <t>MAYOR</t>
  </si>
  <si>
    <t>The City Of Fresno</t>
  </si>
  <si>
    <t>EMERGENCY PREPAREDNESS OFFICER</t>
  </si>
  <si>
    <t>The City Of Gridley</t>
  </si>
  <si>
    <t>DIVISION CHIEF, GRIDLEY FIRE CHIEF</t>
  </si>
  <si>
    <t>The City Of Hercules</t>
  </si>
  <si>
    <t>The City Of King City</t>
  </si>
  <si>
    <t>FIRE DEPARTMENT ADMIN. ASSIST.</t>
  </si>
  <si>
    <t>POLICE CAPTAIN</t>
  </si>
  <si>
    <t>CHIEF OF POLICE</t>
  </si>
  <si>
    <t>The City Of Monterey</t>
  </si>
  <si>
    <t>The City Of Newark</t>
  </si>
  <si>
    <t>DEPARTMENT CHIEF</t>
  </si>
  <si>
    <t>The City Of Oroville</t>
  </si>
  <si>
    <t>VICE MAYOR</t>
  </si>
  <si>
    <t>The City Of Red Bluff</t>
  </si>
  <si>
    <t>The City Of Saint Helena</t>
  </si>
  <si>
    <t>The City Of San Francisco</t>
  </si>
  <si>
    <t>The City Of San Juan Bautista</t>
  </si>
  <si>
    <t>The City Of Santa Rosa</t>
  </si>
  <si>
    <t>The City Of Vacaville</t>
  </si>
  <si>
    <t>ASSISTANT CITY MANAGER</t>
  </si>
  <si>
    <t>The City Of West Sacramento</t>
  </si>
  <si>
    <t>FIRE MARSHAL</t>
  </si>
  <si>
    <t>The Town Of Loomis</t>
  </si>
  <si>
    <t>TOWN MANAGER; DESIGNATED POC</t>
  </si>
  <si>
    <t>SUBSTATION</t>
  </si>
  <si>
    <t>Trinity County</t>
  </si>
  <si>
    <t>10/08/2021 12:10 PDT</t>
  </si>
  <si>
    <t>Tulare County</t>
  </si>
  <si>
    <t>10/08/2021 09:59 PDT</t>
  </si>
  <si>
    <t>Tuolumne County</t>
  </si>
  <si>
    <t>COUNTY OES COORDINATOR</t>
  </si>
  <si>
    <t>Tuolumne County Communication Facility</t>
  </si>
  <si>
    <t>United Auburn Indian Community</t>
  </si>
  <si>
    <t>INTERIM TRIBAL ADMINISTRATOR</t>
  </si>
  <si>
    <t>OPERATIONS MANAGER</t>
  </si>
  <si>
    <t>Yolo County</t>
  </si>
  <si>
    <t>BOARD CLERK/ADMINISTRATIVE ANALYST</t>
  </si>
  <si>
    <t>DIRECTOR CUSTOMER CARE AND MARKETING</t>
  </si>
  <si>
    <t>Yolo County CCA</t>
  </si>
  <si>
    <t>Yolo County Communication Facility</t>
  </si>
  <si>
    <t>Yolo County Emergency Services Facility</t>
  </si>
  <si>
    <t>CAPAY VALLEY FIRE DISTRICT</t>
  </si>
  <si>
    <t>Yolo County West Sacramento</t>
  </si>
  <si>
    <t>Yuba County</t>
  </si>
  <si>
    <t>BOARD SUPERVISOR</t>
  </si>
  <si>
    <t>INTERM EMERGENCY OPERATIONS MANAGER</t>
  </si>
  <si>
    <t>HEALTH ADMINISTRATOR</t>
  </si>
  <si>
    <t>EMERGENCY MANAGER ; DESIGNATED POC</t>
  </si>
  <si>
    <t>10/08/2021 14:07 PDT</t>
  </si>
  <si>
    <t>10/09/2021 14:00 PDT</t>
  </si>
  <si>
    <t>Yuba County Communication Facility</t>
  </si>
  <si>
    <t>VERIZON</t>
  </si>
  <si>
    <t>Yuba County Emergency Services Facility</t>
  </si>
  <si>
    <t>LOMA RICA &amp; BROWNS VALLEY FIRE STATION</t>
  </si>
  <si>
    <t>Yuba County Tribal</t>
  </si>
  <si>
    <t>Table G-1. Community Resource Centers Provided by PG&amp;E</t>
  </si>
  <si>
    <t>#</t>
  </si>
  <si>
    <t>Site Name</t>
  </si>
  <si>
    <t>Address</t>
  </si>
  <si>
    <t>Operating Hours (PDT)</t>
  </si>
  <si>
    <t>Total Visitors</t>
  </si>
  <si>
    <t>(Indoor, Micro, Mobile)</t>
  </si>
  <si>
    <t>Amenities Provided</t>
  </si>
  <si>
    <t>Day 1</t>
  </si>
  <si>
    <t>Day 2</t>
  </si>
  <si>
    <t>Cohasset Elementary School</t>
  </si>
  <si>
    <t>9932 Cohasset Rd, Cohasset (Chico), CA 95973</t>
  </si>
  <si>
    <t>08:00 - 22:00</t>
  </si>
  <si>
    <t>08:00 - 16:30</t>
  </si>
  <si>
    <t>Micro</t>
  </si>
  <si>
    <t>Wi-Fi, Restrooms, Water and Snacks, Blankets, Device Charging, Medical Device Charging</t>
  </si>
  <si>
    <t>Paradise Parks and Recreation Center (aka Terry Ashe Center)</t>
  </si>
  <si>
    <t>6626 Skyway, Paradise, CA 95969</t>
  </si>
  <si>
    <t>Indoor</t>
  </si>
  <si>
    <t>Wi-Fi, Restrooms, Water and Snacks, Blankets, Device Charging, Medical Device Charging, Cooling &amp; Heating, Ice</t>
  </si>
  <si>
    <t>Stonyford Community Center/Hall</t>
  </si>
  <si>
    <t>229 Market St, Stonyford, CA 95979</t>
  </si>
  <si>
    <t>08:00 - 19:00</t>
  </si>
  <si>
    <t>St. Bonaventure Catholic Church</t>
  </si>
  <si>
    <t>5562 Clayton Rd, Concord, CA 94521</t>
  </si>
  <si>
    <t>Mobile</t>
  </si>
  <si>
    <t>SaveCo Wholesale Parking Area</t>
  </si>
  <si>
    <t>25 W Polk Street, Coalinga, CA 93210</t>
  </si>
  <si>
    <t>08:00 - 20:30</t>
  </si>
  <si>
    <t>Elk Creek Junior Senior High School</t>
  </si>
  <si>
    <t>3430 Co Rd 309, Elk Creek, CA 95939</t>
  </si>
  <si>
    <t>Lebec Post Office</t>
  </si>
  <si>
    <t>2132 Lebec Road, Lebec, CA 93243</t>
  </si>
  <si>
    <t>Live Oaks Senior Center</t>
  </si>
  <si>
    <t>12502 Foot hill Blvd, Clearlake Oaks, CA 95423</t>
  </si>
  <si>
    <t>Mountain Lion’s Club (also known as Little Red Schoolhouse)</t>
  </si>
  <si>
    <t>15780 Bottlerock Rd, Cobb, CA 95426</t>
  </si>
  <si>
    <t>Twin Pine Casino and Hotel</t>
  </si>
  <si>
    <t>22223 CA- 29, Middletown, CA 95461</t>
  </si>
  <si>
    <t>Hidden Valley Lake Association Mailboxes on Hidden Valley Rd</t>
  </si>
  <si>
    <t>18090 Hidden Valley Rd, Hidden Valley Lake, CA 95467</t>
  </si>
  <si>
    <t>Salinas Valley Fairgrounds</t>
  </si>
  <si>
    <t>625 Division St., King City, CA 93930</t>
  </si>
  <si>
    <t>Lockwood Post Office</t>
  </si>
  <si>
    <t>68025 Jolon Rd, Lockwood, CA 93932</t>
  </si>
  <si>
    <t>Highways 128/121 and Steele Canyon</t>
  </si>
  <si>
    <t>6003 Monticello Rd, Napa, CA 94558</t>
  </si>
  <si>
    <t>08:00 -  18:00</t>
  </si>
  <si>
    <t>08:00 - 20:00</t>
  </si>
  <si>
    <t>Pacific Union College</t>
  </si>
  <si>
    <t>35 La Jota Dr, Angwin, CA 94508</t>
  </si>
  <si>
    <t>Quincy Elks Lodge 1884</t>
  </si>
  <si>
    <t>2004 E Main St, Quincy, CA 95971</t>
  </si>
  <si>
    <t>Happy Valley Community Center</t>
  </si>
  <si>
    <t>5400 Happy Valley Rd, Anderson, CA 96007</t>
  </si>
  <si>
    <t>08:00 - 14:00</t>
  </si>
  <si>
    <t>Anderson (Frontier) Senior Center</t>
  </si>
  <si>
    <t>2081 Frontier Trail, Anderson, CA 96007</t>
  </si>
  <si>
    <t>Hill Country Health and Wellness Center</t>
  </si>
  <si>
    <t>29632 CA-299, Round Mountain, CA 96084</t>
  </si>
  <si>
    <t>08:00 - 10:00</t>
  </si>
  <si>
    <t>Solano Community College - Vacaville</t>
  </si>
  <si>
    <t>2001 N Village Pkwy, Vacaville, CA 95688</t>
  </si>
  <si>
    <t>Rancho Tehama Association</t>
  </si>
  <si>
    <t>17605 Park Terrace Road, Corning, CA 96021</t>
  </si>
  <si>
    <t>08:00 - 17:00</t>
  </si>
  <si>
    <t>Noland Park</t>
  </si>
  <si>
    <t>19001 Bowman Rd, Cottonwood, CA 96022</t>
  </si>
  <si>
    <t>United States Postal Service</t>
  </si>
  <si>
    <t>7575 CA-16, Guinda, CA 95637</t>
  </si>
  <si>
    <t>PG&amp;E Gas Safety Academy</t>
  </si>
  <si>
    <t>1 PG&amp;E Way, Winters, CA 95694</t>
  </si>
  <si>
    <t>This file includes all tables from the Post Event Report submitted following the October 11 - 12, 2021 De-energization Event</t>
  </si>
  <si>
    <t>Actual ws _ mph</t>
  </si>
  <si>
    <t>Actual rh_ min</t>
  </si>
  <si>
    <t>Notifications Sent to:</t>
  </si>
  <si>
    <t>Notification Failure Description</t>
  </si>
  <si>
    <t>Number of Entities or Customer Accounts [1]</t>
  </si>
  <si>
    <t>Explanation</t>
  </si>
  <si>
    <t>Public Safety Partners excluding Critical Facilities and Infrastructure[2] </t>
  </si>
  <si>
    <t>Entities who did not receive 48-to 72-hour advance notification.</t>
  </si>
  <si>
    <t>Entities who did not receive 1–4-hour imminent notification.</t>
  </si>
  <si>
    <t>Entities who did not receive any notifications before de-energization</t>
  </si>
  <si>
    <t>Entities who were not notified immediately before re-energization</t>
  </si>
  <si>
    <t>Entities who did not receive cancellation notification within two hours of the decision to cancel</t>
  </si>
  <si>
    <t>Critical Facilities and Infrastructure[3]</t>
  </si>
  <si>
    <t>Facilities who did not receive 48–72-hour advance notification.[4]</t>
  </si>
  <si>
    <t>Facilities who did not receive 1–4-hour imminent notifications.</t>
  </si>
  <si>
    <t>Facilities who did not receive any notifications before de-energization.</t>
  </si>
  <si>
    <t>Facilities who were not notified at de-energization initiation.</t>
  </si>
  <si>
    <t>Facilities who were not notified immediately before re-energization.</t>
  </si>
  <si>
    <t>Facilities who were not notified when re-energization is complete.</t>
  </si>
  <si>
    <t>Facilities who did not receive cancellation notification within two hours of the decision to cancel</t>
  </si>
  <si>
    <t>All other affected customers</t>
  </si>
  <si>
    <t>Customers who did not receive 24–48-hour advance notifications.</t>
  </si>
  <si>
    <t>Customers who did not receive 1–4-hour imminent notifications.</t>
  </si>
  <si>
    <t>Customers who did not receive any notifications before de-energization.</t>
  </si>
  <si>
    <t>Customers who were not notified at de-energization initiation.</t>
  </si>
  <si>
    <t>Customers who were not notified immediately before re-energization.</t>
  </si>
  <si>
    <t>Customers who were not notified when re-energization is complete.</t>
  </si>
  <si>
    <t>Customers who did not receive cancellation notification within two hours of the decision to cancel</t>
  </si>
  <si>
    <t>[4] Includes only public safety partners who are critical facilities and infrastructure customers that are required to receive notifications 48-72 hour advanced notification.</t>
  </si>
  <si>
    <t>Table 8: Notification Failure Causes</t>
  </si>
  <si>
    <t>•	This was due to the change in weather patterns. At the time advanced notifications were sent, 8 counties, 6 cities and 3 tribes were not in scope.</t>
  </si>
  <si>
    <t xml:space="preserve">•	PG&amp;E aims to send automated notifications via calls, texts and emails once patrols begins and ahead of re-energization. While we did not send automated notifications to one county, Agency Representatives were in constant coordination with this county on event status. </t>
  </si>
  <si>
    <t>•	PG&amp;E aims to send automated notifications via calls, texts and emails once a jurisdiction has been removed from scope. While we did not send automated notifications to two tribes, Agency Representatives were in constant coordination with these tribes on event status.</t>
  </si>
  <si>
    <t>•	For 148 critical facilities and infrastructure customers, this was due to the change in weather conditions. At the time Advanced Notifications were sent, these critical facilities and infrastructure customers were not in scope.
•	Advanced Notifications were negatively impacted by outages that caused eight critical facilities and infrastructure customers who were not in scope for the PSPS event to be de-energized (seven of which had outages less than one hour) when an unplanned upstream sectionalizing device had to be used to meet the planned de-energization time.</t>
  </si>
  <si>
    <t>•	PG&amp;E does not send automated notifications to customers between the hours of 21:00 and 08:00 PDT as a courtesy to prevent waking customers in the middle of the night. PG&amp;E began sending Warning Notifications to 605 critical facilities and infrastructure customers at 10/10/2021 17:35 PDT. 
•	Notifications were negatively impacted by outages that caused 22 critical facilities and infrastructure customers who were not in scope for the PSPS event to be de-energized (seven of which had outages less than one hour) when an unplanned upstream sectionalizing device had to be used to meet the planned de-energization time.
•	One critical facilities and infrastructure customer on a circuit slated for a PSPS outage experienced an outage not related to PSPS prior to the de-energization start time. The outage reason for this customer was reclassified in PG&amp;E's system to a non-PSPS outage, and due to the reclassification, the critical facilities and infrastructure customer was flagged to no longer receive PSPS-related notifications.</t>
  </si>
  <si>
    <t xml:space="preserve">•	20 critical facilities and infrastructure customers did not receive any notifications prior to de-energization because they were de-energized due to use of an unplanned upstream device. </t>
  </si>
  <si>
    <t>•	PG&amp;E does not send automated notifications to customers between the hours of 21:00 and 08:00 PDT as a courtesy to prevent waking customers in the middle of the night. 563 critical facilities and infrastructure customers did not receive notifications at de-energization initiation due to de-energization occurring between the hours of  21:00 and 08:00 PDT.  
•	Notifications were negatively impacted by outages that caused 22 critical facilities and infrastructure customers who were not in scope for the PSPS event to be de-energized (seven of which had outages less than one hour) when an unplanned upstream sectionalizing device had to be used to meet the planned de-energization time. 
•	One critical facilities and infrastructure customer on a circuit slated for a PSPS outage experienced an outage not related to PSPS prior to the de-energization start time. The outage reason for this customer was reclassified in PG&amp;E's system to a non-PSPS outage, and due to the reclassification, the critical facilities and infrastructure customer was flagged to no longer receive PSPS-related notifications.</t>
  </si>
  <si>
    <t>•	PG&amp;E does not send automated notifications to customers between the hours of 21:00 and 08:00 PDT as a courtesy to prevent waking customers in the middle of the night. 23 critical facilities and infrastructure customers did not receive notifications immediately before re-energization due to re-energization occurring between 21:00 and 08:00 PDT.  
•	PG&amp;E sends notifications via phone, text, and email using an automated process. For four critical facilities and infrastructure customers, automated notifications were not able to be sent due to incomplete information (e.g., data entry errors in the field).
•	Due to the concurrent wind event some outages were initially thought to be wind related and as such 26 critical facilities did not receive PSPS notifications prior to re-energization.
•	Four critical facilities and infrastructure customers were not notified as they were restored earlier than anticipated.
•	One critical facilities and infrastructure customer was not notified due to an issue with PG&amp;E’s automated notification system. 
•	The reason(s) for the 16 remaining critical facilities and infrastructure customers not notified immediately before re-energization is currently under investigation.</t>
  </si>
  <si>
    <t>•	Due to the concurrent wind event some outages were initially thought to be wind related and as such 37 critical facilities and infrastructure customers did not receive PSPS notifications when re-energization was completed.
•	PG&amp;E does not send automated notifications to customers between the hours of 21:00 and 08:00 PDT as a courtesy to prevent waking customers in the middle of the night. 13 critical facilities and infrastructure customers did not receive notifications when re-energization was complete due to re-energization occurring between 21:00 and 08:00 PDT.
•	Additionally, seven critical facility and infrastructure customers were located on the Calpine 1144 circuit which was not restored within the timeline of the 10/11 event. At the weather “All Clear”, PG&amp;E requested that Calpine begin patrols of the line, and PG&amp;E was informed that patrols would not begin until the 10/14 PSPS event was completed.</t>
  </si>
  <si>
    <t>•	This was due to the time required to build out cancellation notification files after the decision had been made to remove the customers from scope, as well as customers being removed from scope during between 21:00 and 08:00 PDT at which point PG&amp;E waits until the next morning to initiate the cancellation notifications. PG&amp;E is reviewing the issues with our processes and is continuing to work on improving our ability to send cancellation notices within two hours of the decision to cancel the de-energization event or removal from scope.</t>
  </si>
  <si>
    <t>•	69 customers did not have valid contact information on file during the event.
•	Due to changing weather conditions 2,451 customers were not in scope during the 24–48-hour window in advance of anticipated de-energization.
•	Watch Notifications were negatively impacted by outages that caused 555 customers who were not in scope for the PSPS event to be de-energized when an unplanned upstream SCADA sectionalizing device had to be used to meet the planned de-energization time.
•	11 customers were not notified due to data quality issues causing them to not be included in the correct database to receive notifications.</t>
  </si>
  <si>
    <t>•	PG&amp;E does not send automated notifications to customers between the hours of 21:00 and 08:00 PDT as a courtesy to prevent waking customers in the middle of the night. PG&amp;E began sending Warning Notifications to these 21,228 customers at 10/10/2021 17:35 PDT. 
•	Warning Notifications were negatively impacted by outages that caused 852 customers who were not in scope for the PSPS event to be de-energized when an unplanned upstream SCADA sectionalizing device had to be used to meet the planned de-energization time.
•	69 customers did not have valid contact information on file during the event.
•	36 customers on circuits slated for PSPS outages experienced an outage not related to PSPS prior to the de-energization start time. The outage reason for these customers were reclassified in PG&amp;E's system to a non-PSPS outage, and due to the reclassification, the critical facilities and infrastructure customers were flagged to no longer receive PSPS-related notifications.
•	The reason(s) for the three remaining customers who did not receive Warning notifications are under investigation.</t>
  </si>
  <si>
    <t>•	69 customers did not have valid contact information on file during the event.
•	11 customers were not notified due to data quality issues causing them to not be included in the correct database to receive notifications.
•	The remaining 555 customers did not receive any notifications prior to de-energization because they were de-energized due to use of an unplanned upstream device.</t>
  </si>
  <si>
    <t>•	PG&amp;E does not send automated notifications to customers between the hours of 21:00 and 08:00 PDT as a courtesy to prevent waking customers in the middle of the night. 20,470 customers did not receive notifications at de-energization initiation due to de-energization occurring between 21:00 and 08:00 PDT.  
•	Power Off Notifications were negatively impacted by outages that caused 905 customers who were not in scope for the PSPS event to be de-energized when an unplanned upstream SCADA sectionalizing device had to be used to meet the planned de-energization time.
•	69 customers did not have valid contact information on file during the event.
•	36 customers on circuits slated for PSPS outages experienced an outage not related to PSPS prior to the de-energization start time. The outage reason for these customers were reclassified in PG&amp;E's system to a non-PSPS outage, and due to the reclassification, the critical facilities and infrastructure customers were flagged to no longer receive PSPS-related notifications.</t>
  </si>
  <si>
    <t>•	Due to the concurrent wind event some outages were initially thought to be wind related and as such 1,808 customers did not receive PSPS notifications prior to re-energization.
•	PG&amp;E does not send automated notifications to customers between the hours of 21:00 and 08:00 PDT as a courtesy to prevent waking customers in the middle of the night. 290 customers did not receive notifications immediately before re-energization due to re-energization occurring between 21:00 and 08:00 PDT.  
•	PG&amp;E sends notifications via phone, text, and email using an automated process. For 289 customers, automated notifications were not able to be sent due to incomplete information (e.g., data entry errors in the field).
•	69 customers did not have valid contact information on file during the event.
•	361 customers were not notified as they were restored earlier than anticipated.
•	125 customers were not notified due to an issue with PG&amp;E’s automated notification system.
•	60 customers were not notified due to data quality issues causing them to not be included in the correct databases to receive notifications.
•	The reason(s) for the remaining 775 customers not notified immediately before re-energization is currently under investigation.</t>
  </si>
  <si>
    <t>•	PG&amp;E does not send automated notifications to customers between the hours of 21:00 and 08:00 PDT as a courtesy to prevent waking customers in the middle of the night. 1,700 customers did not receive notification that re-energization was complete due to re-energization occurring between 21:00 and 08:00 PDT.  
•	Due to the concurrent wind event some outages were initially thought to be wind related and as such 768 customers did not receive PSPS notifications prior to re-energization.
•	69 customers did not have valid contact information on file during the event.
•	Eight customers were located on the Calpine 1144 circuit, which was not restored within the timeline of the 10/11 event. At the weather “All Clear”, PG&amp;E requested that Calpine begin patrols of the line, and PG&amp;E was informed that patrols would not begin until the 10/14 PSPS event was completed.
•	60 customers were not notified due to data quality issues causing them to not be included in the correct databases to receive notifications.
•	The reason(s) for the remaining 43 customers not notified when re-energization is complete is currently under investigation.</t>
  </si>
  <si>
    <t>[1] Number of Entities or Customer Accounts for Critical Facilities and Infrastructure Customers and All Other Affected Customers does not take into consideration live agent calls and/or emails sent manually by PG&amp;E for this PSPS event. For example, telecommunication service providers may have received an email or phone call from the CIL during the event.</t>
  </si>
  <si>
    <t>[2] Only includes cities, counties, tribes, and community choice aggregators</t>
  </si>
  <si>
    <t>[3] Includes public safety partners who are critical facilities and infrastructure customers.</t>
  </si>
  <si>
    <t>5,305 Watch Notifications</t>
  </si>
  <si>
    <t>1,991 Warning Notifications</t>
  </si>
  <si>
    <t>7,296 Overall Notifications</t>
  </si>
  <si>
    <t>65 Watch Notifications</t>
  </si>
  <si>
    <t>13 Warning Notifications</t>
  </si>
  <si>
    <t>78 Overall Notifications</t>
  </si>
  <si>
    <t>11,666 Watch Notifications</t>
  </si>
  <si>
    <t>4,440 Warning Notifications</t>
  </si>
  <si>
    <t>16,106 Overall Notifications</t>
  </si>
  <si>
    <t>Table C-1. Damages &amp; Hazards found within the De-energized Areas</t>
  </si>
  <si>
    <t>Blown lightning arrester.</t>
  </si>
  <si>
    <t>Post-Event Report Data: PG&amp;E October 11 - 12, 2021 De-energization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</si>
</sst>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hh:mm\ &quot;PDT&quot;"/>
    <numFmt numFmtId="165" formatCode="mm/dd/yyyy"/>
  </numFmts>
  <fonts count="29" x14ac:knownFonts="1">
    <font>
      <sz val="11"/>
      <color theme="1"/>
      <name val="Calibri"/>
      <family val="2"/>
      <scheme val="minor"/>
    </font>
    <font>
      <sz val="11"/>
      <color theme="1"/>
      <name val="Times New Roman"/>
      <family val="1"/>
    </font>
    <font>
      <b/>
      <sz val="11"/>
      <color theme="1"/>
      <name val="Times New Roman"/>
      <family val="1"/>
    </font>
    <font>
      <b/>
      <sz val="10.5"/>
      <color rgb="FFFFFFFF"/>
      <name val="Times New Roman"/>
      <family val="1"/>
    </font>
    <font>
      <sz val="8"/>
      <color rgb="FF000000"/>
      <name val="Times New Roman"/>
      <family val="1"/>
    </font>
    <font>
      <sz val="8"/>
      <color theme="1"/>
      <name val="Times New Roman"/>
      <family val="1"/>
    </font>
    <font>
      <u/>
      <sz val="11"/>
      <color theme="10"/>
      <name val="Calibri"/>
      <family val="2"/>
      <scheme val="minor"/>
    </font>
    <font>
      <b/>
      <sz val="11"/>
      <color indexed="8"/>
      <name val="Times New Roman"/>
      <family val="1"/>
    </font>
    <font>
      <b/>
      <sz val="20"/>
      <color theme="0"/>
      <name val="Calibri"/>
      <family val="2"/>
      <scheme val="minor"/>
    </font>
    <font>
      <i/>
      <sz val="10"/>
      <color theme="1"/>
      <name val="Times New Roman"/>
      <family val="1"/>
    </font>
    <font>
      <sz val="8"/>
      <color theme="1"/>
      <name val="Calibri"/>
      <family val="2"/>
      <scheme val="minor"/>
    </font>
    <font>
      <vertAlign val="superscript"/>
      <sz val="8"/>
      <color theme="1"/>
      <name val="Times New Roman"/>
      <family val="1"/>
    </font>
    <font>
      <b/>
      <sz val="20"/>
      <color theme="0"/>
      <name val="Times New Roman"/>
      <family val="1"/>
    </font>
    <font>
      <i/>
      <sz val="10"/>
      <color indexed="8"/>
      <name val="Times New Roman"/>
      <family val="1"/>
    </font>
    <font>
      <b/>
      <sz val="8"/>
      <color rgb="FFFFFFFF"/>
      <name val="Times New Roman"/>
      <family val="1"/>
    </font>
    <font>
      <b/>
      <sz val="8"/>
      <color theme="1"/>
      <name val="Times New Roman"/>
      <family val="1"/>
    </font>
    <font>
      <sz val="9"/>
      <color theme="1"/>
      <name val="Times New Roman"/>
      <family val="1"/>
    </font>
    <font>
      <vertAlign val="superscript"/>
      <sz val="9"/>
      <color theme="1"/>
      <name val="Times New Roman"/>
      <family val="1"/>
    </font>
    <font>
      <sz val="8"/>
      <color rgb="FFFFFFFF"/>
      <name val="Times New Roman"/>
      <family val="1"/>
    </font>
    <font>
      <strike/>
      <sz val="8"/>
      <color rgb="FF4F6BED"/>
      <name val="Times New Roman"/>
      <family val="1"/>
    </font>
    <font>
      <sz val="8"/>
      <color rgb="FF333333"/>
      <name val="Times New Roman"/>
      <family val="1"/>
    </font>
    <font>
      <sz val="10.5"/>
      <color rgb="FF000000"/>
      <name val="Times New Roman"/>
      <family val="1"/>
    </font>
    <font>
      <b/>
      <sz val="8"/>
      <color rgb="FF000000"/>
      <name val="Times New Roman"/>
      <family val="1"/>
    </font>
    <font>
      <i/>
      <sz val="8"/>
      <color rgb="FF000000"/>
      <name val="Times New Roman"/>
      <family val="1"/>
    </font>
    <font>
      <vertAlign val="subscript"/>
      <sz val="8"/>
      <color rgb="FF000000"/>
      <name val="Times New Roman"/>
      <family val="1"/>
    </font>
    <font>
      <vertAlign val="superscript"/>
      <sz val="8"/>
      <color rgb="FF000000"/>
      <name val="Times New Roman"/>
      <family val="1"/>
    </font>
    <font>
      <b/>
      <u/>
      <sz val="20"/>
      <name val="Calibri"/>
      <family val="2"/>
      <scheme val="minor"/>
    </font>
    <font>
      <sz val="11"/>
      <name val="Calibri"/>
      <family val="2"/>
      <scheme val="minor"/>
    </font>
    <font>
      <b/>
      <u/>
      <sz val="22"/>
      <color indexed="8"/>
      <name val="Calibri"/>
      <family val="2"/>
      <scheme val="minor"/>
    </font>
  </fonts>
  <fills count="9">
    <fill>
      <patternFill patternType="none"/>
    </fill>
    <fill>
      <patternFill patternType="gray125"/>
    </fill>
    <fill>
      <patternFill patternType="solid">
        <fgColor rgb="FF0082AA"/>
        <bgColor indexed="64"/>
      </patternFill>
    </fill>
    <fill>
      <patternFill patternType="solid">
        <fgColor rgb="FF00A4DD"/>
        <bgColor indexed="64"/>
      </patternFill>
    </fill>
    <fill>
      <patternFill patternType="solid">
        <fgColor rgb="FFDEEAF6"/>
        <bgColor indexed="64"/>
      </patternFill>
    </fill>
    <fill>
      <patternFill patternType="solid">
        <fgColor rgb="FFFFFFFF"/>
        <bgColor indexed="64"/>
      </patternFill>
    </fill>
    <fill>
      <patternFill patternType="solid">
        <fgColor rgb="FFBDD6EE"/>
        <bgColor indexed="64"/>
      </patternFill>
    </fill>
    <fill>
      <patternFill patternType="solid">
        <fgColor rgb="FF9CC2E5"/>
        <bgColor indexed="64"/>
      </patternFill>
    </fill>
    <fill>
      <patternFill patternType="solid">
        <fgColor rgb="FFF2F2F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209">
    <xf numFmtId="0" fontId="0" fillId="0" borderId="0" xfId="0"/>
    <xf numFmtId="0" fontId="5" fillId="0" borderId="0" xfId="0" applyFont="1" applyAlignment="1">
      <alignment vertical="center"/>
    </xf>
    <xf numFmtId="0" fontId="2" fillId="0" borderId="0" xfId="0" applyFont="1" applyAlignment="1">
      <alignment horizontal="left" vertical="center"/>
    </xf>
    <xf numFmtId="0" fontId="0" fillId="0" borderId="0" xfId="0" applyAlignment="1">
      <alignment horizontal="left"/>
    </xf>
    <xf numFmtId="0" fontId="7" fillId="0" borderId="0" xfId="0" applyFont="1" applyAlignment="1">
      <alignment horizontal="left" vertical="center"/>
    </xf>
    <xf numFmtId="0" fontId="0" fillId="0" borderId="0" xfId="0"/>
    <xf numFmtId="0" fontId="8" fillId="3" borderId="0" xfId="0" applyFont="1" applyFill="1"/>
    <xf numFmtId="0" fontId="1" fillId="0" borderId="0" xfId="0" applyFont="1"/>
    <xf numFmtId="0" fontId="2" fillId="0" borderId="0" xfId="0" applyFont="1"/>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5" fillId="0" borderId="0" xfId="0" applyFont="1"/>
    <xf numFmtId="0" fontId="10" fillId="0" borderId="0" xfId="0" applyFont="1" applyFill="1"/>
    <xf numFmtId="0" fontId="5" fillId="0" borderId="7" xfId="0" applyFont="1" applyBorder="1" applyAlignment="1">
      <alignment vertical="center" wrapText="1"/>
    </xf>
    <xf numFmtId="0" fontId="5" fillId="0" borderId="9" xfId="0" applyFont="1" applyBorder="1" applyAlignment="1">
      <alignment vertical="center" wrapText="1"/>
    </xf>
    <xf numFmtId="0" fontId="10" fillId="0" borderId="0" xfId="0" applyFont="1"/>
    <xf numFmtId="0" fontId="11" fillId="0" borderId="0" xfId="0" applyFont="1" applyAlignment="1">
      <alignment horizontal="left" vertical="center" indent="1"/>
    </xf>
    <xf numFmtId="0" fontId="5" fillId="0" borderId="0" xfId="0" applyFont="1" applyAlignment="1">
      <alignment horizontal="left" vertical="center" indent="1"/>
    </xf>
    <xf numFmtId="0" fontId="5" fillId="0" borderId="0" xfId="0" applyFont="1" applyFill="1"/>
    <xf numFmtId="0" fontId="12" fillId="3" borderId="0" xfId="0" applyFont="1" applyFill="1"/>
    <xf numFmtId="0" fontId="8" fillId="0" borderId="0" xfId="0" applyFont="1" applyFill="1"/>
    <xf numFmtId="0" fontId="2" fillId="0" borderId="0" xfId="0" applyFont="1" applyFill="1"/>
    <xf numFmtId="0" fontId="0" fillId="0" borderId="0" xfId="0" applyFont="1"/>
    <xf numFmtId="0" fontId="5" fillId="0" borderId="8" xfId="0" applyFont="1" applyBorder="1" applyAlignment="1">
      <alignment vertical="center" wrapText="1"/>
    </xf>
    <xf numFmtId="0" fontId="9" fillId="0" borderId="0" xfId="0" applyFont="1" applyAlignment="1">
      <alignment vertical="center"/>
    </xf>
    <xf numFmtId="0" fontId="0" fillId="0" borderId="0" xfId="0" applyAlignment="1">
      <alignment wrapText="1"/>
    </xf>
    <xf numFmtId="0" fontId="8" fillId="3" borderId="0" xfId="0" applyFont="1" applyFill="1" applyAlignment="1">
      <alignment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8" xfId="0" applyNumberFormat="1" applyFont="1" applyBorder="1" applyAlignment="1">
      <alignment horizontal="center" vertical="center" wrapText="1"/>
    </xf>
    <xf numFmtId="0" fontId="14" fillId="2" borderId="19" xfId="0" applyFont="1" applyFill="1" applyBorder="1" applyAlignment="1">
      <alignment horizontal="center" vertical="center" wrapText="1"/>
    </xf>
    <xf numFmtId="0" fontId="17" fillId="0" borderId="0" xfId="0" applyFont="1" applyAlignment="1">
      <alignment horizontal="left" vertical="center" indent="1"/>
    </xf>
    <xf numFmtId="0" fontId="16" fillId="0" borderId="0" xfId="0" applyFont="1" applyAlignment="1">
      <alignment horizontal="left" vertical="center" inden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0" fontId="1" fillId="0" borderId="0" xfId="0" applyFont="1" applyAlignment="1">
      <alignment vertical="center" wrapText="1"/>
    </xf>
    <xf numFmtId="0" fontId="14" fillId="2" borderId="1" xfId="0" applyFont="1" applyFill="1" applyBorder="1" applyAlignment="1">
      <alignment vertical="center" wrapText="1"/>
    </xf>
    <xf numFmtId="0" fontId="15" fillId="0" borderId="1" xfId="0" applyFont="1" applyBorder="1" applyAlignment="1">
      <alignment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164" fontId="4" fillId="0" borderId="0" xfId="0" applyNumberFormat="1" applyFont="1" applyAlignment="1">
      <alignment horizontal="center" vertical="center"/>
    </xf>
    <xf numFmtId="164" fontId="4" fillId="0" borderId="11" xfId="0" applyNumberFormat="1"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18" xfId="0" applyNumberFormat="1" applyFont="1" applyBorder="1" applyAlignment="1">
      <alignment horizontal="center" vertical="center" wrapText="1"/>
    </xf>
    <xf numFmtId="164" fontId="20" fillId="0" borderId="18" xfId="0" applyNumberFormat="1" applyFont="1" applyBorder="1" applyAlignment="1">
      <alignment horizontal="center" vertical="center" wrapText="1"/>
    </xf>
    <xf numFmtId="164" fontId="4" fillId="0" borderId="21" xfId="0" applyNumberFormat="1" applyFont="1" applyBorder="1" applyAlignment="1">
      <alignment horizontal="center" vertical="center" wrapText="1"/>
    </xf>
    <xf numFmtId="164" fontId="20" fillId="0" borderId="21" xfId="0" applyNumberFormat="1" applyFont="1" applyBorder="1" applyAlignment="1">
      <alignment horizontal="center" vertical="center"/>
    </xf>
    <xf numFmtId="0" fontId="14" fillId="2" borderId="16" xfId="0" applyFont="1" applyFill="1" applyBorder="1" applyAlignment="1">
      <alignment horizontal="center" vertical="center" wrapText="1"/>
    </xf>
    <xf numFmtId="0" fontId="21" fillId="0" borderId="21"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4" fillId="2" borderId="19" xfId="0" applyFont="1" applyFill="1" applyBorder="1" applyAlignment="1">
      <alignment vertical="center" wrapText="1"/>
    </xf>
    <xf numFmtId="3" fontId="22" fillId="0" borderId="25" xfId="0" applyNumberFormat="1" applyFont="1" applyBorder="1" applyAlignment="1">
      <alignment horizontal="center" vertical="center" wrapText="1"/>
    </xf>
    <xf numFmtId="0" fontId="22" fillId="0" borderId="26" xfId="0" applyFont="1" applyBorder="1" applyAlignment="1">
      <alignment vertical="center" wrapText="1"/>
    </xf>
    <xf numFmtId="0" fontId="4" fillId="0" borderId="26" xfId="0" applyFont="1" applyBorder="1" applyAlignment="1">
      <alignment vertical="center" wrapText="1"/>
    </xf>
    <xf numFmtId="3" fontId="22" fillId="0" borderId="18" xfId="0" applyNumberFormat="1" applyFont="1" applyBorder="1" applyAlignment="1">
      <alignment horizontal="center" vertical="center" wrapText="1"/>
    </xf>
    <xf numFmtId="0" fontId="22" fillId="0" borderId="21" xfId="0" applyFont="1" applyBorder="1" applyAlignment="1">
      <alignment vertical="center" wrapText="1"/>
    </xf>
    <xf numFmtId="0" fontId="4" fillId="0" borderId="21" xfId="0" applyFont="1" applyBorder="1" applyAlignment="1">
      <alignment vertical="center" wrapText="1"/>
    </xf>
    <xf numFmtId="0" fontId="23" fillId="0" borderId="25" xfId="0" applyFont="1" applyBorder="1" applyAlignment="1">
      <alignment horizontal="center" vertical="center" wrapText="1"/>
    </xf>
    <xf numFmtId="0" fontId="23" fillId="0" borderId="26" xfId="0" applyFont="1" applyBorder="1" applyAlignment="1">
      <alignment vertical="center" wrapText="1"/>
    </xf>
    <xf numFmtId="0" fontId="23" fillId="0" borderId="18" xfId="0" applyFont="1" applyBorder="1" applyAlignment="1">
      <alignment horizontal="center" vertical="center" wrapText="1"/>
    </xf>
    <xf numFmtId="0" fontId="23" fillId="0" borderId="21" xfId="0" applyFont="1" applyBorder="1" applyAlignment="1">
      <alignment vertical="center" wrapText="1"/>
    </xf>
    <xf numFmtId="0" fontId="3" fillId="2" borderId="22" xfId="0" applyFont="1" applyFill="1" applyBorder="1" applyAlignment="1">
      <alignment horizontal="center"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4" fillId="0" borderId="9" xfId="0" applyFont="1" applyBorder="1" applyAlignment="1">
      <alignment vertical="center" wrapText="1"/>
    </xf>
    <xf numFmtId="165" fontId="21" fillId="0" borderId="18" xfId="0" applyNumberFormat="1" applyFont="1" applyBorder="1" applyAlignment="1">
      <alignment horizontal="center" vertical="center" wrapText="1"/>
    </xf>
    <xf numFmtId="0" fontId="14" fillId="2" borderId="2" xfId="0" applyFont="1" applyFill="1" applyBorder="1" applyAlignment="1">
      <alignment vertical="center" wrapText="1"/>
    </xf>
    <xf numFmtId="10" fontId="5" fillId="0" borderId="6" xfId="0" applyNumberFormat="1" applyFont="1" applyBorder="1" applyAlignment="1">
      <alignment horizontal="center" vertical="center" wrapText="1"/>
    </xf>
    <xf numFmtId="0" fontId="22" fillId="0" borderId="7" xfId="0" applyFont="1" applyBorder="1" applyAlignment="1">
      <alignment vertical="center" wrapText="1"/>
    </xf>
    <xf numFmtId="3" fontId="15" fillId="0" borderId="8" xfId="0" applyNumberFormat="1" applyFont="1" applyBorder="1" applyAlignment="1">
      <alignment horizontal="center" vertical="center" wrapText="1"/>
    </xf>
    <xf numFmtId="9" fontId="15" fillId="0" borderId="9"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0" fontId="5" fillId="0" borderId="18" xfId="0" applyFont="1" applyBorder="1" applyAlignment="1">
      <alignment vertical="center" wrapText="1"/>
    </xf>
    <xf numFmtId="3" fontId="4" fillId="0" borderId="1" xfId="0" applyNumberFormat="1" applyFont="1" applyBorder="1" applyAlignment="1">
      <alignment horizontal="center" vertical="center" wrapText="1"/>
    </xf>
    <xf numFmtId="0" fontId="5" fillId="0" borderId="5" xfId="0" applyFont="1" applyFill="1" applyBorder="1"/>
    <xf numFmtId="3" fontId="4" fillId="0" borderId="6"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4" fillId="0" borderId="5" xfId="0" applyFont="1" applyBorder="1" applyAlignment="1">
      <alignment horizontal="center" vertical="center" wrapText="1"/>
    </xf>
    <xf numFmtId="10" fontId="4" fillId="0" borderId="6" xfId="0" applyNumberFormat="1" applyFont="1" applyBorder="1" applyAlignment="1">
      <alignment horizontal="center" vertical="center" wrapText="1"/>
    </xf>
    <xf numFmtId="3" fontId="22" fillId="0" borderId="7" xfId="0" applyNumberFormat="1" applyFont="1" applyBorder="1" applyAlignment="1">
      <alignment horizontal="center" vertical="center" wrapText="1"/>
    </xf>
    <xf numFmtId="3" fontId="22" fillId="0" borderId="8" xfId="0" applyNumberFormat="1" applyFont="1" applyBorder="1" applyAlignment="1">
      <alignment horizontal="center" vertical="center" wrapText="1"/>
    </xf>
    <xf numFmtId="9" fontId="22" fillId="0" borderId="9" xfId="0" applyNumberFormat="1" applyFont="1" applyBorder="1" applyAlignment="1">
      <alignment horizontal="center" vertical="center" wrapText="1"/>
    </xf>
    <xf numFmtId="0" fontId="4" fillId="0" borderId="8" xfId="0" applyFont="1" applyBorder="1" applyAlignment="1">
      <alignment vertical="center" wrapText="1"/>
    </xf>
    <xf numFmtId="0" fontId="15" fillId="0" borderId="17" xfId="0" applyFont="1" applyBorder="1" applyAlignment="1">
      <alignment vertical="center" wrapText="1"/>
    </xf>
    <xf numFmtId="0" fontId="14" fillId="2" borderId="2" xfId="0" applyFont="1" applyFill="1" applyBorder="1" applyAlignment="1">
      <alignment horizontal="left" vertical="center" wrapText="1"/>
    </xf>
    <xf numFmtId="0" fontId="4" fillId="0" borderId="1"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horizontal="left" vertical="center"/>
    </xf>
    <xf numFmtId="0" fontId="4" fillId="0" borderId="9" xfId="0" applyFont="1" applyBorder="1" applyAlignment="1">
      <alignment vertical="center"/>
    </xf>
    <xf numFmtId="0" fontId="6" fillId="0" borderId="0" xfId="1" applyAlignment="1">
      <alignment vertical="center"/>
    </xf>
    <xf numFmtId="0" fontId="4" fillId="5" borderId="18" xfId="0" applyFont="1" applyFill="1" applyBorder="1" applyAlignment="1">
      <alignment vertical="center"/>
    </xf>
    <xf numFmtId="0" fontId="4" fillId="5" borderId="21" xfId="0" applyFont="1" applyFill="1" applyBorder="1" applyAlignment="1">
      <alignment vertical="center" wrapText="1"/>
    </xf>
    <xf numFmtId="0" fontId="1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Fill="1" applyBorder="1" applyAlignment="1">
      <alignment vertical="center"/>
    </xf>
    <xf numFmtId="3" fontId="4" fillId="0" borderId="1" xfId="0" applyNumberFormat="1"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3" fontId="4" fillId="0" borderId="12" xfId="0" applyNumberFormat="1" applyFont="1" applyBorder="1" applyAlignment="1">
      <alignment horizontal="center" vertical="center"/>
    </xf>
    <xf numFmtId="0" fontId="4" fillId="0" borderId="12" xfId="0" applyFont="1" applyBorder="1" applyAlignment="1">
      <alignment horizontal="center" vertical="center" wrapText="1"/>
    </xf>
    <xf numFmtId="0" fontId="4" fillId="0" borderId="28" xfId="0" applyFont="1" applyBorder="1" applyAlignment="1">
      <alignment vertical="center"/>
    </xf>
    <xf numFmtId="0" fontId="4" fillId="0" borderId="27" xfId="0" applyFont="1" applyBorder="1" applyAlignment="1">
      <alignment horizontal="center" vertical="center" wrapText="1"/>
    </xf>
    <xf numFmtId="0" fontId="14" fillId="2" borderId="12" xfId="0" applyFont="1" applyFill="1" applyBorder="1" applyAlignment="1">
      <alignment horizontal="center" vertical="center"/>
    </xf>
    <xf numFmtId="0" fontId="5" fillId="2" borderId="12" xfId="0" applyFont="1" applyFill="1" applyBorder="1" applyAlignment="1">
      <alignment vertical="center"/>
    </xf>
    <xf numFmtId="0" fontId="14" fillId="2" borderId="29"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22" fillId="8" borderId="5" xfId="0" applyFont="1" applyFill="1" applyBorder="1" applyAlignment="1">
      <alignment vertical="center"/>
    </xf>
    <xf numFmtId="0" fontId="22" fillId="8" borderId="7" xfId="0" applyFont="1" applyFill="1" applyBorder="1" applyAlignment="1">
      <alignment vertical="center"/>
    </xf>
    <xf numFmtId="0" fontId="4" fillId="0" borderId="8" xfId="0" applyFont="1" applyBorder="1" applyAlignment="1">
      <alignment vertical="center"/>
    </xf>
    <xf numFmtId="22" fontId="4" fillId="0" borderId="1" xfId="0" applyNumberFormat="1" applyFont="1" applyBorder="1" applyAlignment="1">
      <alignment vertical="center"/>
    </xf>
    <xf numFmtId="0" fontId="4" fillId="0" borderId="6" xfId="0" applyFont="1" applyBorder="1" applyAlignment="1">
      <alignment horizontal="center" vertical="center"/>
    </xf>
    <xf numFmtId="3" fontId="22" fillId="0" borderId="8" xfId="0" applyNumberFormat="1" applyFont="1" applyBorder="1" applyAlignment="1">
      <alignment horizontal="center" vertical="center"/>
    </xf>
    <xf numFmtId="0" fontId="22" fillId="0" borderId="9" xfId="0" applyFont="1" applyBorder="1" applyAlignment="1">
      <alignment horizontal="center" vertical="center"/>
    </xf>
    <xf numFmtId="16" fontId="14" fillId="2" borderId="1"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4" borderId="21" xfId="0" applyFont="1" applyFill="1" applyBorder="1" applyAlignment="1">
      <alignment vertical="center" wrapText="1"/>
    </xf>
    <xf numFmtId="0" fontId="5" fillId="0" borderId="21" xfId="0" applyFont="1" applyBorder="1" applyAlignment="1">
      <alignment horizontal="center" vertical="center" wrapText="1"/>
    </xf>
    <xf numFmtId="0" fontId="4" fillId="6" borderId="21" xfId="0" applyFont="1" applyFill="1" applyBorder="1" applyAlignment="1">
      <alignment vertical="center" wrapText="1"/>
    </xf>
    <xf numFmtId="0" fontId="4" fillId="7" borderId="21" xfId="0" applyFont="1" applyFill="1" applyBorder="1" applyAlignment="1">
      <alignment vertical="center" wrapText="1"/>
    </xf>
    <xf numFmtId="3" fontId="4" fillId="0" borderId="21" xfId="0" applyNumberFormat="1" applyFont="1" applyBorder="1" applyAlignment="1">
      <alignment horizontal="center" vertical="center" wrapText="1"/>
    </xf>
    <xf numFmtId="0" fontId="14" fillId="2" borderId="16" xfId="0" applyFont="1" applyFill="1" applyBorder="1" applyAlignment="1">
      <alignment vertical="center" wrapText="1"/>
    </xf>
    <xf numFmtId="0" fontId="5" fillId="0" borderId="21" xfId="0" applyFont="1" applyBorder="1" applyAlignment="1">
      <alignment horizontal="left"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14" fillId="2" borderId="1" xfId="0" applyFont="1" applyFill="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8" xfId="0" applyNumberFormat="1"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0" fontId="22" fillId="8" borderId="10" xfId="0" applyFont="1" applyFill="1" applyBorder="1" applyAlignment="1">
      <alignment vertical="center" wrapText="1"/>
    </xf>
    <xf numFmtId="0" fontId="22" fillId="8" borderId="17" xfId="0" applyFont="1" applyFill="1" applyBorder="1" applyAlignment="1">
      <alignment vertical="center" wrapText="1"/>
    </xf>
    <xf numFmtId="0" fontId="22" fillId="8" borderId="18" xfId="0" applyFont="1" applyFill="1" applyBorder="1" applyAlignment="1">
      <alignment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14" fillId="2" borderId="2" xfId="0" applyFont="1" applyFill="1" applyBorder="1" applyAlignment="1">
      <alignment vertical="center"/>
    </xf>
    <xf numFmtId="0" fontId="14" fillId="2" borderId="5" xfId="0" applyFont="1" applyFill="1" applyBorder="1" applyAlignment="1">
      <alignment vertical="center"/>
    </xf>
    <xf numFmtId="0" fontId="14" fillId="2" borderId="3" xfId="0" applyFont="1" applyFill="1" applyBorder="1" applyAlignment="1">
      <alignment horizontal="center" vertical="center"/>
    </xf>
    <xf numFmtId="0" fontId="14" fillId="2" borderId="1" xfId="0" applyFont="1" applyFill="1" applyBorder="1" applyAlignment="1">
      <alignment horizontal="center" vertical="center"/>
    </xf>
    <xf numFmtId="0" fontId="22" fillId="8" borderId="5" xfId="0" applyFont="1" applyFill="1" applyBorder="1" applyAlignment="1">
      <alignment vertical="center"/>
    </xf>
    <xf numFmtId="0" fontId="4" fillId="0" borderId="1" xfId="0" applyFont="1" applyBorder="1" applyAlignment="1">
      <alignment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3" fillId="0" borderId="15" xfId="0" applyFont="1" applyBorder="1" applyAlignment="1">
      <alignment horizontal="center" vertical="center" wrapText="1"/>
    </xf>
    <xf numFmtId="0" fontId="18" fillId="2" borderId="14"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26" fillId="0" borderId="0" xfId="0" applyFont="1" applyFill="1"/>
    <xf numFmtId="0" fontId="27" fillId="0" borderId="0" xfId="0" applyFont="1" applyFill="1"/>
    <xf numFmtId="0" fontId="28" fillId="0" borderId="0" xfId="0" applyFont="1" applyAlignment="1">
      <alignment horizontal="left" vertical="center"/>
    </xf>
    <xf numFmtId="0" fontId="6" fillId="0" borderId="0" xfId="1" applyFont="1"/>
    <xf numFmtId="0" fontId="6" fillId="0" borderId="0" xfId="1" applyFont="1" applyAlignment="1">
      <alignment horizontal="left" vertical="center"/>
    </xf>
    <xf numFmtId="0" fontId="6" fillId="0" borderId="0" xfId="1" applyFont="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00A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974FAA55-E7CE-4498-A1B2-06CDF988F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A2F8509E-3C4B-4F9B-9C93-C9BC8B222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4DF2366-D6B5-4EC3-9BC6-44A6636429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0BC140EC-C663-4638-8393-C9D3F18D6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684513C-8858-4436-B195-92AAE94452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A3FB7BB-DE5C-45CD-A78F-EDC5C7258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CE47DE3-74F9-4DC4-BAEF-473FC6AB73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ECAAE931-D426-4627-92AD-C49909F6F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900B3B5-036F-4F05-9CD8-EE5DF48D19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2A230C1-5305-4B12-A820-067409CED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6545BB2-3CE1-4A46-AB03-3B69BA5314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20273002-DF01-49D6-9A05-FA88B437B3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7ADE600-C881-46C6-870B-C2B1F69C1A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3F55463-6FC3-4B13-9F6E-FE4C79825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2309A14-78E4-4FEC-B3AA-5AEC84F55D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D14BA99-9C13-49BB-94EB-448A2263C6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EA6A6E9-8DB2-4B8F-9097-CF18E8CE60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58B1DCD5-D4C7-4E8D-9EEF-3A65A01CD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A04B2CC-546E-4046-B1BB-352014095E6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E5E91BDE-099F-4BD8-8135-B211617C2B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FA33D8C-8496-4542-AC60-83527928C3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21EF29ED-58B5-496D-A16B-D9033E17D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DE425D9-9893-4D17-875E-0F8CBB548A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F1DB248-14A4-4E7C-B934-547FE7AB5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CBFDA63-F9D3-41C1-AEB8-3B913B0BD7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4C56CD2-EB07-4335-8B1A-9DC035F5FE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DC58B83-4031-4F23-BB13-4A49BDF9C9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FD702281-B8DB-4182-B8CF-3C1F00E67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CCB12B7-6A2D-49CC-B695-FD7BA619BA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553A5A2-C4AD-4A0D-920B-6B03B101A8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B5E0750-C8CB-4FB9-9808-D1927D6E607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41161C24-3B08-45BA-844A-771E08BAB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614D347-8681-41E5-A636-7905064923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E82B95D-8A7B-4045-BDCB-F6E80C748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6263121-7D9A-47FF-8AD2-4B008226A8B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F2463EB6-9415-4F0A-9B9D-55E2C4B85E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CB744F5-49E3-4835-9652-B26299C5E4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791445F-D0D6-442C-A3F9-CDD97CEAFD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716B18E-150B-48AC-A4F0-B741E2BFF4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AD9F4DE-3B28-4C1A-BE9C-C8891B361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AC9A4FD-12F9-4F3B-A21B-88DB2C393B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F656856-E9E9-4DC0-8A31-A3BA152B1B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100BEC4-DABD-41A8-AD11-0EDE49CF2B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CD73284-41E5-4451-AEED-5D807667E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3E3FA34-AF25-4E58-8AF2-65F2F514EC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D2B2D49E-982D-4934-B3D9-321E51F13C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95488AC-4515-43BD-BF37-E011A2FD03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7FA663C7-1D47-49C3-B2F1-59034AAFC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C944096-C978-42CB-9A3F-027B843FA1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D776C81-A57D-491A-A1FE-60F6A729E1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7604460-C721-42BC-8044-5D6441D25B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5FD66075-2A53-43D8-9E50-641F728ED0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E7616B3-75B8-4137-B16B-5F3BF516508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988DE45-1EE2-469C-9CE8-8FCF5CEA2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DC0479C-F240-4C1D-97CD-CF216E18C8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D9D422F1-60AC-47EE-A2B6-5EC9C28601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6890BDE-9955-4509-A5AE-362DC18188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F74F43B9-93AB-4CDF-B9FD-B15B69A22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05BAE5C4-AFF0-4138-B599-5FC035D44A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B79B3A0-3A21-4EBD-A458-DFF4A22BA2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28E924C3-43C1-40D0-96C7-798C98D85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7FBD7A4-8145-42EB-9FBF-A0C12515B8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04348DA-8F73-420D-937B-A07CD801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6EA06EA-AF3A-48B4-A0D4-A8C5F54A27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872B24C2-B1B6-4E35-BF7D-C5F5C26F7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27CE264-6CB6-4D62-99E2-7AC683AB03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475BDF0-1338-4603-851F-1BA24E9DCD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8046C1F-EB94-43F0-A0E8-C9EB01DE94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213A0A8-66F4-4B94-B2FD-043690645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EACC062-4924-44EC-A09F-0980EAEB81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3D0AFF9C-2675-4131-B268-05646FC488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CA4AC83-069B-4E25-A345-CDA88FB9FF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FA058F-F887-4643-AE58-5705BADF10CD}">
  <we:reference id="0f94bfbc-c78b-11ea-87d0-0242ac130003" version="1.1.4.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hyperlink" Target="http://[s0l7];/" TargetMode="External"/><Relationship Id="rId3" Type="http://schemas.openxmlformats.org/officeDocument/2006/relationships/hyperlink" Target="http://[s0l2];/" TargetMode="External"/><Relationship Id="rId7" Type="http://schemas.openxmlformats.org/officeDocument/2006/relationships/hyperlink" Target="http://[s0l6];/"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5" Type="http://schemas.openxmlformats.org/officeDocument/2006/relationships/hyperlink" Target="http://[s0l4];/" TargetMode="External"/><Relationship Id="rId10" Type="http://schemas.openxmlformats.org/officeDocument/2006/relationships/drawing" Target="../drawings/drawing1.xml"/><Relationship Id="rId4" Type="http://schemas.openxmlformats.org/officeDocument/2006/relationships/hyperlink" Target="http://[s0l3];/"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12l7];/" TargetMode="External"/><Relationship Id="rId3" Type="http://schemas.openxmlformats.org/officeDocument/2006/relationships/hyperlink" Target="http://[s12l2];/" TargetMode="External"/><Relationship Id="rId7" Type="http://schemas.openxmlformats.org/officeDocument/2006/relationships/hyperlink" Target="http://[s12l6];/" TargetMode="External"/><Relationship Id="rId2" Type="http://schemas.openxmlformats.org/officeDocument/2006/relationships/hyperlink" Target="http://[s12l1];/" TargetMode="External"/><Relationship Id="rId1" Type="http://schemas.openxmlformats.org/officeDocument/2006/relationships/hyperlink" Target="http://[s12l0];/" TargetMode="External"/><Relationship Id="rId6" Type="http://schemas.openxmlformats.org/officeDocument/2006/relationships/hyperlink" Target="http://[s12l5];/" TargetMode="External"/><Relationship Id="rId5" Type="http://schemas.openxmlformats.org/officeDocument/2006/relationships/hyperlink" Target="http://[s12l4];/" TargetMode="External"/><Relationship Id="rId10" Type="http://schemas.openxmlformats.org/officeDocument/2006/relationships/drawing" Target="../drawings/drawing13.xml"/><Relationship Id="rId4" Type="http://schemas.openxmlformats.org/officeDocument/2006/relationships/hyperlink" Target="http://[s12l3];/" TargetMode="External"/><Relationship Id="rId9"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1l0];/"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21l1];/" TargetMode="External"/><Relationship Id="rId1" Type="http://schemas.openxmlformats.org/officeDocument/2006/relationships/hyperlink" Target="http://[s21l0];/"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24l1];/" TargetMode="External"/><Relationship Id="rId1" Type="http://schemas.openxmlformats.org/officeDocument/2006/relationships/hyperlink" Target="http://[s24l0];/"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27l0];/"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drawing" Target="../drawings/drawing30.xml"/><Relationship Id="rId3" Type="http://schemas.openxmlformats.org/officeDocument/2006/relationships/hyperlink" Target="http://[s29l2];/" TargetMode="External"/><Relationship Id="rId7" Type="http://schemas.openxmlformats.org/officeDocument/2006/relationships/printerSettings" Target="../printerSettings/printerSettings30.bin"/><Relationship Id="rId2" Type="http://schemas.openxmlformats.org/officeDocument/2006/relationships/hyperlink" Target="http://[s29l1];/" TargetMode="External"/><Relationship Id="rId1" Type="http://schemas.openxmlformats.org/officeDocument/2006/relationships/hyperlink" Target="http://[s29l0];/" TargetMode="External"/><Relationship Id="rId6" Type="http://schemas.openxmlformats.org/officeDocument/2006/relationships/hyperlink" Target="http://[s29l5];/" TargetMode="External"/><Relationship Id="rId5" Type="http://schemas.openxmlformats.org/officeDocument/2006/relationships/hyperlink" Target="http://[s29l4];/" TargetMode="External"/><Relationship Id="rId4" Type="http://schemas.openxmlformats.org/officeDocument/2006/relationships/hyperlink" Target="http://[s29l3];/"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3l0];/"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5l2];/" TargetMode="External"/><Relationship Id="rId7" Type="http://schemas.openxmlformats.org/officeDocument/2006/relationships/printerSettings" Target="../printerSettings/printerSettings6.bin"/><Relationship Id="rId2" Type="http://schemas.openxmlformats.org/officeDocument/2006/relationships/hyperlink" Target="http://[s5l1];/" TargetMode="External"/><Relationship Id="rId1" Type="http://schemas.openxmlformats.org/officeDocument/2006/relationships/hyperlink" Target="http://[s5l0];/" TargetMode="External"/><Relationship Id="rId6" Type="http://schemas.openxmlformats.org/officeDocument/2006/relationships/hyperlink" Target="http://[s5l5];/" TargetMode="External"/><Relationship Id="rId5" Type="http://schemas.openxmlformats.org/officeDocument/2006/relationships/hyperlink" Target="http://[s5l4];/" TargetMode="External"/><Relationship Id="rId4" Type="http://schemas.openxmlformats.org/officeDocument/2006/relationships/hyperlink" Target="http://[s5l3];/"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BF60-4477-4EC0-B9BE-E2FAEFB5D250}">
  <dimension ref="B1:B14"/>
  <sheetViews>
    <sheetView showGridLines="0" tabSelected="1" zoomScaleNormal="100" workbookViewId="0">
      <selection activeCell="B1" sqref="B1"/>
    </sheetView>
  </sheetViews>
  <sheetFormatPr defaultRowHeight="15" x14ac:dyDescent="0.25"/>
  <cols>
    <col min="1" max="1" width="9.140625" style="24"/>
    <col min="2" max="2" width="9.140625" style="24" customWidth="1"/>
    <col min="3" max="16384" width="9.140625" style="24"/>
  </cols>
  <sheetData>
    <row r="1" spans="2:2" s="6" customFormat="1" ht="48" customHeight="1" x14ac:dyDescent="0.4">
      <c r="B1" s="6" t="s">
        <v>1560</v>
      </c>
    </row>
    <row r="2" spans="2:2" s="22" customFormat="1" ht="15.75" customHeight="1" x14ac:dyDescent="0.4"/>
    <row r="3" spans="2:2" s="22" customFormat="1" ht="26.25" x14ac:dyDescent="0.4">
      <c r="B3" s="203" t="s">
        <v>9</v>
      </c>
    </row>
    <row r="4" spans="2:2" s="22" customFormat="1" ht="15.75" customHeight="1" x14ac:dyDescent="0.4">
      <c r="B4" s="204" t="s">
        <v>1499</v>
      </c>
    </row>
    <row r="5" spans="2:2" s="22" customFormat="1" ht="15.75" customHeight="1" x14ac:dyDescent="0.4"/>
    <row r="6" spans="2:2" ht="28.5" x14ac:dyDescent="0.25">
      <c r="B6" s="205" t="s">
        <v>8</v>
      </c>
    </row>
    <row r="7" spans="2:2" ht="14.25" customHeight="1" x14ac:dyDescent="0.25">
      <c r="B7" s="206" t="str">
        <f>'Section 1 -&gt;'!B2</f>
        <v>Section 1 Tables</v>
      </c>
    </row>
    <row r="8" spans="2:2" ht="14.25" customHeight="1" x14ac:dyDescent="0.25">
      <c r="B8" s="206" t="str">
        <f>'Section 2 -&gt;'!B2</f>
        <v>Section 2 Tables</v>
      </c>
    </row>
    <row r="9" spans="2:2" ht="14.25" customHeight="1" x14ac:dyDescent="0.25">
      <c r="B9" s="206" t="str">
        <f>'Section 5 -&gt;'!B2</f>
        <v>Section 5 Tables</v>
      </c>
    </row>
    <row r="10" spans="2:2" ht="14.25" customHeight="1" x14ac:dyDescent="0.25">
      <c r="B10" s="206" t="str">
        <f>'Section 6 -&gt;'!B2</f>
        <v>Section 6 Tables</v>
      </c>
    </row>
    <row r="11" spans="2:2" ht="14.25" customHeight="1" x14ac:dyDescent="0.25">
      <c r="B11" s="206" t="str">
        <f>'Section 7 -&gt;'!B2</f>
        <v>Section 7 Tables</v>
      </c>
    </row>
    <row r="12" spans="2:2" ht="14.25" customHeight="1" x14ac:dyDescent="0.25">
      <c r="B12" s="206" t="str">
        <f>'Section 8 -&gt;'!B2</f>
        <v>Section 8 Tables</v>
      </c>
    </row>
    <row r="13" spans="2:2" ht="14.25" customHeight="1" x14ac:dyDescent="0.25">
      <c r="B13" s="206" t="str">
        <f>'Section 12 -&gt;'!B2</f>
        <v>Section 12 Tables</v>
      </c>
    </row>
    <row r="14" spans="2:2" x14ac:dyDescent="0.25">
      <c r="B14" s="206" t="str">
        <f>'Appendix -&gt;'!B2</f>
        <v>Appendix</v>
      </c>
    </row>
  </sheetData>
  <hyperlinks>
    <hyperlink ref="B9" r:id="rId1" location="'Section 5 -&gt;'!A1" display="'Section 5 -&gt;'!A1" xr:uid="{C940644B-3613-4C47-81EC-CB0EC14B22AA}"/>
    <hyperlink ref="B10" r:id="rId2" location="'Section 6 -&gt;'!A1" display="'Section 6 -&gt;'!A1" xr:uid="{44B5DD49-21AA-4087-AA53-F6D2661E2D59}"/>
    <hyperlink ref="B11" r:id="rId3" location="'Section 7 -&gt;'!A1" display="'Section 7 -&gt;'!A1" xr:uid="{0B8705EC-1F44-4F9E-933D-5A66635A1503}"/>
    <hyperlink ref="B12" r:id="rId4" location="'Section 8 -&gt;'!A1" display="'Section 8 -&gt;'!A1" xr:uid="{C09B5A94-5A02-4AAE-8B7C-DEB07B186B19}"/>
    <hyperlink ref="B13" r:id="rId5" location="'Section 12 -&gt;'!A1" display="'Section 12 -&gt;'!A1" xr:uid="{9866B965-59F9-43B8-B127-CE5AE65911C1}"/>
    <hyperlink ref="B14" r:id="rId6" location="'Appendix -&gt;'!A1" display="'Appendix -&gt;'!A1" xr:uid="{494B622D-25D8-484F-B21D-E9B3FE0020E7}"/>
    <hyperlink ref="B7" r:id="rId7" location="'Section 1 -&gt;'!A1" display="'Section 1 -&gt;'!A1" xr:uid="{B6FA0D98-030B-48AC-B519-16BDB3CFC70A}"/>
    <hyperlink ref="B8" r:id="rId8" location="'Section 2 -&gt;'!A1" display="'Section 2 -&gt;'!A1" xr:uid="{AC271122-FB0B-4ACB-A1D3-359CF2964C83}"/>
  </hyperlinks>
  <pageMargins left="0.7" right="0.7" top="0.75" bottom="0.75" header="0.3" footer="0.3"/>
  <pageSetup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AA73-AD82-44DB-8AA7-DFF545008046}">
  <dimension ref="B1:D19"/>
  <sheetViews>
    <sheetView showGridLines="0" zoomScaleNormal="100" workbookViewId="0">
      <selection activeCell="B1" sqref="B1"/>
    </sheetView>
  </sheetViews>
  <sheetFormatPr defaultRowHeight="15" x14ac:dyDescent="0.25"/>
  <cols>
    <col min="1" max="1" width="9.140625" style="5"/>
    <col min="2" max="2" width="6.42578125" style="5" bestFit="1" customWidth="1"/>
    <col min="3" max="3" width="35.42578125" style="5" customWidth="1"/>
    <col min="4" max="4" width="66.42578125" style="5" customWidth="1"/>
    <col min="5" max="5" width="12.42578125" style="5" customWidth="1"/>
    <col min="6" max="6" width="17.85546875" style="5" customWidth="1"/>
    <col min="7" max="16384" width="9.140625" style="5"/>
  </cols>
  <sheetData>
    <row r="1" spans="2:4" s="6" customFormat="1" ht="45" customHeight="1" x14ac:dyDescent="0.4">
      <c r="B1" s="6" t="s">
        <v>1560</v>
      </c>
    </row>
    <row r="2" spans="2:4" ht="15.75" thickBot="1" x14ac:dyDescent="0.3">
      <c r="B2" s="2" t="s">
        <v>180</v>
      </c>
    </row>
    <row r="3" spans="2:4" ht="21.75" thickBot="1" x14ac:dyDescent="0.3">
      <c r="B3" s="63" t="s">
        <v>181</v>
      </c>
      <c r="C3" s="70" t="s">
        <v>182</v>
      </c>
      <c r="D3" s="70" t="s">
        <v>0</v>
      </c>
    </row>
    <row r="4" spans="2:4" ht="21.75" thickBot="1" x14ac:dyDescent="0.3">
      <c r="B4" s="71">
        <v>1738</v>
      </c>
      <c r="C4" s="72" t="s">
        <v>183</v>
      </c>
      <c r="D4" s="73" t="s">
        <v>184</v>
      </c>
    </row>
    <row r="5" spans="2:4" ht="24" thickTop="1" thickBot="1" x14ac:dyDescent="0.3">
      <c r="B5" s="74">
        <v>1684</v>
      </c>
      <c r="C5" s="75" t="s">
        <v>185</v>
      </c>
      <c r="D5" s="76" t="s">
        <v>194</v>
      </c>
    </row>
    <row r="6" spans="2:4" ht="15.75" thickBot="1" x14ac:dyDescent="0.3">
      <c r="B6" s="77">
        <v>54</v>
      </c>
      <c r="C6" s="78" t="s">
        <v>186</v>
      </c>
      <c r="D6" s="78" t="s">
        <v>187</v>
      </c>
    </row>
    <row r="7" spans="2:4" ht="35.25" thickTop="1" thickBot="1" x14ac:dyDescent="0.3">
      <c r="B7" s="74">
        <v>1680</v>
      </c>
      <c r="C7" s="75" t="s">
        <v>188</v>
      </c>
      <c r="D7" s="76" t="s">
        <v>195</v>
      </c>
    </row>
    <row r="8" spans="2:4" ht="15.75" thickBot="1" x14ac:dyDescent="0.3">
      <c r="B8" s="77">
        <v>58</v>
      </c>
      <c r="C8" s="78" t="s">
        <v>189</v>
      </c>
      <c r="D8" s="78" t="s">
        <v>190</v>
      </c>
    </row>
    <row r="9" spans="2:4" ht="46.5" thickTop="1" thickBot="1" x14ac:dyDescent="0.3">
      <c r="B9" s="74">
        <v>1636</v>
      </c>
      <c r="C9" s="75" t="s">
        <v>191</v>
      </c>
      <c r="D9" s="76" t="s">
        <v>196</v>
      </c>
    </row>
    <row r="10" spans="2:4" ht="34.5" thickBot="1" x14ac:dyDescent="0.3">
      <c r="B10" s="79">
        <v>102</v>
      </c>
      <c r="C10" s="80" t="s">
        <v>192</v>
      </c>
      <c r="D10" s="80" t="s">
        <v>193</v>
      </c>
    </row>
    <row r="11" spans="2:4" x14ac:dyDescent="0.25">
      <c r="B11" s="7"/>
    </row>
    <row r="12" spans="2:4" x14ac:dyDescent="0.25">
      <c r="B12" s="7"/>
    </row>
    <row r="13" spans="2:4" x14ac:dyDescent="0.25">
      <c r="B13" s="7"/>
    </row>
    <row r="14" spans="2:4" x14ac:dyDescent="0.25">
      <c r="B14" s="7"/>
    </row>
    <row r="15" spans="2:4" x14ac:dyDescent="0.25">
      <c r="B15" s="7"/>
    </row>
    <row r="16" spans="2:4" x14ac:dyDescent="0.25">
      <c r="B16" s="7"/>
    </row>
    <row r="17" spans="2:2" x14ac:dyDescent="0.25">
      <c r="B17" s="7"/>
    </row>
    <row r="18" spans="2:2" x14ac:dyDescent="0.25">
      <c r="B18" s="7"/>
    </row>
    <row r="19" spans="2:2" x14ac:dyDescent="0.25">
      <c r="B19" s="7"/>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3DFE-AECD-45D9-B87B-6C360137629D}">
  <dimension ref="A1:D1526"/>
  <sheetViews>
    <sheetView showGridLines="0" zoomScaleNormal="100" workbookViewId="0">
      <selection activeCell="J32" sqref="J32"/>
    </sheetView>
  </sheetViews>
  <sheetFormatPr defaultRowHeight="15" x14ac:dyDescent="0.25"/>
  <cols>
    <col min="1" max="1" width="9.140625" customWidth="1"/>
    <col min="2" max="2" width="14.7109375" bestFit="1" customWidth="1"/>
    <col min="3" max="3" width="17.5703125" customWidth="1"/>
    <col min="4" max="4" width="49" customWidth="1"/>
  </cols>
  <sheetData>
    <row r="1" spans="1:4" s="6" customFormat="1" ht="45" customHeight="1" x14ac:dyDescent="0.4">
      <c r="B1" s="6" t="s">
        <v>1560</v>
      </c>
    </row>
    <row r="2" spans="1:4" ht="15.75" thickBot="1" x14ac:dyDescent="0.3">
      <c r="A2" s="5"/>
      <c r="B2" s="4" t="s">
        <v>203</v>
      </c>
    </row>
    <row r="3" spans="1:4" s="8" customFormat="1" ht="52.5" x14ac:dyDescent="0.2">
      <c r="B3" s="42" t="s">
        <v>181</v>
      </c>
      <c r="C3" s="82" t="s">
        <v>197</v>
      </c>
      <c r="D3" s="83" t="s">
        <v>0</v>
      </c>
    </row>
    <row r="4" spans="1:4" ht="33.75" x14ac:dyDescent="0.25">
      <c r="A4" s="5"/>
      <c r="B4" s="84">
        <v>194</v>
      </c>
      <c r="C4" s="45" t="s">
        <v>198</v>
      </c>
      <c r="D4" s="11" t="s">
        <v>199</v>
      </c>
    </row>
    <row r="5" spans="1:4" ht="34.5" thickBot="1" x14ac:dyDescent="0.3">
      <c r="A5" s="5"/>
      <c r="B5" s="85">
        <v>1</v>
      </c>
      <c r="C5" s="25" t="s">
        <v>200</v>
      </c>
      <c r="D5" s="86" t="s">
        <v>201</v>
      </c>
    </row>
    <row r="6" spans="1:4" x14ac:dyDescent="0.25">
      <c r="A6" s="5"/>
    </row>
    <row r="7" spans="1:4" x14ac:dyDescent="0.25">
      <c r="A7" s="5"/>
      <c r="B7" s="36"/>
    </row>
    <row r="8" spans="1:4" x14ac:dyDescent="0.25">
      <c r="A8" s="5"/>
      <c r="B8" s="14" t="s">
        <v>202</v>
      </c>
      <c r="C8" s="37"/>
    </row>
    <row r="9" spans="1:4" x14ac:dyDescent="0.25">
      <c r="A9" s="5"/>
      <c r="B9" s="7"/>
    </row>
    <row r="10" spans="1:4" x14ac:dyDescent="0.25">
      <c r="A10" s="5"/>
      <c r="B10" s="7"/>
    </row>
    <row r="11" spans="1:4" x14ac:dyDescent="0.25">
      <c r="A11" s="5"/>
      <c r="B11" s="7"/>
    </row>
    <row r="12" spans="1:4" x14ac:dyDescent="0.25">
      <c r="A12" s="5"/>
      <c r="B12" s="7"/>
    </row>
    <row r="13" spans="1:4" x14ac:dyDescent="0.25">
      <c r="A13" s="5"/>
      <c r="B13" s="7"/>
    </row>
    <row r="14" spans="1:4" x14ac:dyDescent="0.25">
      <c r="A14" s="5"/>
      <c r="B14" s="7"/>
    </row>
    <row r="15" spans="1:4" x14ac:dyDescent="0.25">
      <c r="A15" s="5"/>
      <c r="B15" s="7"/>
    </row>
    <row r="16" spans="1:4" x14ac:dyDescent="0.25">
      <c r="A16" s="5"/>
      <c r="B16" s="7"/>
    </row>
    <row r="17" spans="1:2" x14ac:dyDescent="0.25">
      <c r="A17" s="5"/>
      <c r="B17" s="7"/>
    </row>
    <row r="18" spans="1:2" x14ac:dyDescent="0.25">
      <c r="A18" s="5"/>
      <c r="B18" s="7"/>
    </row>
    <row r="19" spans="1:2" x14ac:dyDescent="0.25">
      <c r="A19" s="5"/>
      <c r="B19" s="7"/>
    </row>
    <row r="20" spans="1:2" x14ac:dyDescent="0.25">
      <c r="A20" s="5"/>
      <c r="B20" s="7"/>
    </row>
    <row r="21" spans="1:2" x14ac:dyDescent="0.25">
      <c r="A21" s="5"/>
      <c r="B21" s="7"/>
    </row>
    <row r="22" spans="1:2" x14ac:dyDescent="0.25">
      <c r="A22" s="5"/>
      <c r="B22" s="7"/>
    </row>
    <row r="23" spans="1:2" x14ac:dyDescent="0.25">
      <c r="A23" s="5"/>
      <c r="B23" s="7"/>
    </row>
    <row r="24" spans="1:2" x14ac:dyDescent="0.25">
      <c r="A24" s="5"/>
      <c r="B24" s="7"/>
    </row>
    <row r="25" spans="1:2" x14ac:dyDescent="0.25">
      <c r="A25" s="5"/>
    </row>
    <row r="26" spans="1:2" x14ac:dyDescent="0.25">
      <c r="A26" s="5"/>
    </row>
    <row r="27" spans="1:2" x14ac:dyDescent="0.25">
      <c r="A27" s="5"/>
    </row>
    <row r="28" spans="1:2" x14ac:dyDescent="0.25">
      <c r="A28" s="5"/>
    </row>
    <row r="29" spans="1:2" x14ac:dyDescent="0.25">
      <c r="A29" s="5"/>
    </row>
    <row r="30" spans="1:2" x14ac:dyDescent="0.25">
      <c r="A30" s="5"/>
    </row>
    <row r="31" spans="1:2" x14ac:dyDescent="0.25">
      <c r="A31" s="5"/>
    </row>
    <row r="32" spans="1:2"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row r="1523" spans="1:1" x14ac:dyDescent="0.25">
      <c r="A1523" s="5"/>
    </row>
    <row r="1524" spans="1:1" x14ac:dyDescent="0.25">
      <c r="A1524" s="5"/>
    </row>
    <row r="1525" spans="1:1" x14ac:dyDescent="0.25">
      <c r="A1525" s="5"/>
    </row>
    <row r="1526" spans="1:1" x14ac:dyDescent="0.25">
      <c r="A1526" s="5"/>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77123-3342-4287-A4AD-CF302B3FB01F}">
  <dimension ref="B1:F44"/>
  <sheetViews>
    <sheetView showGridLines="0" zoomScaleNormal="100" workbookViewId="0">
      <selection activeCell="B1" sqref="B1"/>
    </sheetView>
  </sheetViews>
  <sheetFormatPr defaultRowHeight="15" x14ac:dyDescent="0.25"/>
  <cols>
    <col min="1" max="1" width="9.140625" style="5"/>
    <col min="2" max="2" width="22.28515625" style="5" bestFit="1" customWidth="1"/>
    <col min="3" max="3" width="21.5703125" style="5" bestFit="1" customWidth="1"/>
    <col min="4" max="4" width="18.28515625" style="5" bestFit="1" customWidth="1"/>
    <col min="5" max="5" width="130.140625" style="5" customWidth="1"/>
    <col min="6" max="6" width="21.7109375" style="5" customWidth="1"/>
    <col min="7" max="16384" width="9.140625" style="5"/>
  </cols>
  <sheetData>
    <row r="1" spans="2:6" s="6" customFormat="1" ht="45" customHeight="1" x14ac:dyDescent="0.4">
      <c r="B1" s="6" t="s">
        <v>1560</v>
      </c>
    </row>
    <row r="2" spans="2:6" ht="15.75" thickBot="1" x14ac:dyDescent="0.3">
      <c r="B2" s="23" t="s">
        <v>1529</v>
      </c>
      <c r="C2" s="7"/>
      <c r="D2" s="7"/>
      <c r="E2" s="7"/>
      <c r="F2" s="7"/>
    </row>
    <row r="3" spans="2:6" ht="21.75" thickBot="1" x14ac:dyDescent="0.3">
      <c r="B3" s="149" t="s">
        <v>1502</v>
      </c>
      <c r="C3" s="70" t="s">
        <v>1503</v>
      </c>
      <c r="D3" s="70" t="s">
        <v>1504</v>
      </c>
      <c r="E3" s="70" t="s">
        <v>1505</v>
      </c>
    </row>
    <row r="4" spans="2:6" ht="34.5" thickBot="1" x14ac:dyDescent="0.3">
      <c r="B4" s="186" t="s">
        <v>1506</v>
      </c>
      <c r="C4" s="144" t="s">
        <v>1507</v>
      </c>
      <c r="D4" s="145">
        <v>17</v>
      </c>
      <c r="E4" s="150" t="s">
        <v>1530</v>
      </c>
    </row>
    <row r="5" spans="2:6" ht="34.5" thickBot="1" x14ac:dyDescent="0.3">
      <c r="B5" s="187"/>
      <c r="C5" s="144" t="s">
        <v>1508</v>
      </c>
      <c r="D5" s="145">
        <v>0</v>
      </c>
      <c r="E5" s="145" t="s">
        <v>494</v>
      </c>
    </row>
    <row r="6" spans="2:6" ht="34.5" thickBot="1" x14ac:dyDescent="0.3">
      <c r="B6" s="187"/>
      <c r="C6" s="144" t="s">
        <v>1509</v>
      </c>
      <c r="D6" s="145">
        <v>0</v>
      </c>
      <c r="E6" s="145" t="s">
        <v>494</v>
      </c>
    </row>
    <row r="7" spans="2:6" ht="34.5" thickBot="1" x14ac:dyDescent="0.3">
      <c r="B7" s="187"/>
      <c r="C7" s="144" t="s">
        <v>1510</v>
      </c>
      <c r="D7" s="145">
        <v>1</v>
      </c>
      <c r="E7" s="150" t="s">
        <v>1531</v>
      </c>
    </row>
    <row r="8" spans="2:6" ht="45.75" thickBot="1" x14ac:dyDescent="0.3">
      <c r="B8" s="187"/>
      <c r="C8" s="144" t="s">
        <v>1511</v>
      </c>
      <c r="D8" s="145">
        <v>2</v>
      </c>
      <c r="E8" s="150" t="s">
        <v>1532</v>
      </c>
    </row>
    <row r="9" spans="2:6" ht="45.75" thickBot="1" x14ac:dyDescent="0.3">
      <c r="B9" s="186" t="s">
        <v>1512</v>
      </c>
      <c r="C9" s="146" t="s">
        <v>1513</v>
      </c>
      <c r="D9" s="50">
        <v>156</v>
      </c>
      <c r="E9" s="150" t="s">
        <v>1533</v>
      </c>
    </row>
    <row r="10" spans="2:6" ht="79.5" thickBot="1" x14ac:dyDescent="0.3">
      <c r="B10" s="187"/>
      <c r="C10" s="146" t="s">
        <v>1514</v>
      </c>
      <c r="D10" s="50">
        <v>628</v>
      </c>
      <c r="E10" s="150" t="s">
        <v>1534</v>
      </c>
    </row>
    <row r="11" spans="2:6" ht="34.5" thickBot="1" x14ac:dyDescent="0.3">
      <c r="B11" s="187"/>
      <c r="C11" s="146" t="s">
        <v>1515</v>
      </c>
      <c r="D11" s="50">
        <v>20</v>
      </c>
      <c r="E11" s="150" t="s">
        <v>1535</v>
      </c>
    </row>
    <row r="12" spans="2:6" ht="79.5" thickBot="1" x14ac:dyDescent="0.3">
      <c r="B12" s="187"/>
      <c r="C12" s="146" t="s">
        <v>1516</v>
      </c>
      <c r="D12" s="50">
        <v>586</v>
      </c>
      <c r="E12" s="150" t="s">
        <v>1536</v>
      </c>
    </row>
    <row r="13" spans="2:6" ht="90.75" thickBot="1" x14ac:dyDescent="0.3">
      <c r="B13" s="187"/>
      <c r="C13" s="146" t="s">
        <v>1517</v>
      </c>
      <c r="D13" s="50">
        <v>74</v>
      </c>
      <c r="E13" s="150" t="s">
        <v>1537</v>
      </c>
    </row>
    <row r="14" spans="2:6" ht="68.25" thickBot="1" x14ac:dyDescent="0.3">
      <c r="B14" s="187"/>
      <c r="C14" s="146" t="s">
        <v>1518</v>
      </c>
      <c r="D14" s="50">
        <v>57</v>
      </c>
      <c r="E14" s="150" t="s">
        <v>1538</v>
      </c>
    </row>
    <row r="15" spans="2:6" ht="45.75" thickBot="1" x14ac:dyDescent="0.3">
      <c r="B15" s="188"/>
      <c r="C15" s="146" t="s">
        <v>1519</v>
      </c>
      <c r="D15" s="50">
        <v>32</v>
      </c>
      <c r="E15" s="150" t="s">
        <v>1539</v>
      </c>
    </row>
    <row r="16" spans="2:6" ht="57" thickBot="1" x14ac:dyDescent="0.3">
      <c r="B16" s="186" t="s">
        <v>1520</v>
      </c>
      <c r="C16" s="147" t="s">
        <v>1521</v>
      </c>
      <c r="D16" s="148">
        <v>3086</v>
      </c>
      <c r="E16" s="150" t="s">
        <v>1540</v>
      </c>
    </row>
    <row r="17" spans="2:5" ht="90.75" thickBot="1" x14ac:dyDescent="0.3">
      <c r="B17" s="187"/>
      <c r="C17" s="147" t="s">
        <v>1522</v>
      </c>
      <c r="D17" s="148">
        <v>22188</v>
      </c>
      <c r="E17" s="150" t="s">
        <v>1541</v>
      </c>
    </row>
    <row r="18" spans="2:5" ht="34.5" thickBot="1" x14ac:dyDescent="0.3">
      <c r="B18" s="187"/>
      <c r="C18" s="147" t="s">
        <v>1523</v>
      </c>
      <c r="D18" s="50">
        <v>635</v>
      </c>
      <c r="E18" s="150" t="s">
        <v>1542</v>
      </c>
    </row>
    <row r="19" spans="2:5" ht="79.5" thickBot="1" x14ac:dyDescent="0.3">
      <c r="B19" s="187"/>
      <c r="C19" s="147" t="s">
        <v>1524</v>
      </c>
      <c r="D19" s="148">
        <v>21480</v>
      </c>
      <c r="E19" s="150" t="s">
        <v>1543</v>
      </c>
    </row>
    <row r="20" spans="2:5" ht="113.25" thickBot="1" x14ac:dyDescent="0.3">
      <c r="B20" s="187"/>
      <c r="C20" s="147" t="s">
        <v>1525</v>
      </c>
      <c r="D20" s="148">
        <v>3777</v>
      </c>
      <c r="E20" s="150" t="s">
        <v>1544</v>
      </c>
    </row>
    <row r="21" spans="2:5" ht="90.75" thickBot="1" x14ac:dyDescent="0.3">
      <c r="B21" s="187"/>
      <c r="C21" s="147" t="s">
        <v>1526</v>
      </c>
      <c r="D21" s="148">
        <v>2648</v>
      </c>
      <c r="E21" s="150" t="s">
        <v>1545</v>
      </c>
    </row>
    <row r="22" spans="2:5" ht="45.75" thickBot="1" x14ac:dyDescent="0.3">
      <c r="B22" s="188"/>
      <c r="C22" s="147" t="s">
        <v>1527</v>
      </c>
      <c r="D22" s="148">
        <v>1105</v>
      </c>
      <c r="E22" s="150" t="s">
        <v>1539</v>
      </c>
    </row>
    <row r="23" spans="2:5" x14ac:dyDescent="0.25">
      <c r="B23"/>
      <c r="C23"/>
      <c r="D23"/>
    </row>
    <row r="24" spans="2:5" ht="27" customHeight="1" x14ac:dyDescent="0.25">
      <c r="B24" s="36"/>
      <c r="C24"/>
      <c r="D24"/>
    </row>
    <row r="25" spans="2:5" x14ac:dyDescent="0.25">
      <c r="B25" s="20" t="s">
        <v>1546</v>
      </c>
      <c r="C25" s="37"/>
      <c r="D25"/>
    </row>
    <row r="26" spans="2:5" x14ac:dyDescent="0.25">
      <c r="B26" s="20" t="s">
        <v>1547</v>
      </c>
      <c r="C26" s="37"/>
      <c r="D26"/>
    </row>
    <row r="27" spans="2:5" x14ac:dyDescent="0.25">
      <c r="B27" s="20" t="s">
        <v>1548</v>
      </c>
      <c r="C27" s="37"/>
      <c r="D27"/>
    </row>
    <row r="28" spans="2:5" ht="15" customHeight="1" x14ac:dyDescent="0.25">
      <c r="B28" s="20" t="s">
        <v>1528</v>
      </c>
      <c r="C28"/>
      <c r="D28"/>
    </row>
    <row r="37" ht="15" customHeight="1" x14ac:dyDescent="0.25"/>
    <row r="44" ht="27" customHeight="1" x14ac:dyDescent="0.25"/>
  </sheetData>
  <mergeCells count="3">
    <mergeCell ref="B9:B15"/>
    <mergeCell ref="B16:B22"/>
    <mergeCell ref="B4:B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66FE-1CF3-4994-A7E2-D1943FDBD640}">
  <sheetPr>
    <tabColor theme="1"/>
  </sheetPr>
  <dimension ref="B1:B10"/>
  <sheetViews>
    <sheetView showGridLines="0" zoomScaleNormal="100" workbookViewId="0">
      <selection activeCell="B1" sqref="A1:XFD1048576"/>
    </sheetView>
  </sheetViews>
  <sheetFormatPr defaultRowHeight="15" x14ac:dyDescent="0.25"/>
  <cols>
    <col min="1" max="1" width="9.140625" style="24" customWidth="1"/>
    <col min="2" max="2" width="3.42578125" style="24" customWidth="1"/>
    <col min="3" max="16384" width="9.140625" style="24"/>
  </cols>
  <sheetData>
    <row r="1" spans="2:2" s="6" customFormat="1" ht="45" customHeight="1" x14ac:dyDescent="0.4">
      <c r="B1" s="6" t="s">
        <v>1560</v>
      </c>
    </row>
    <row r="2" spans="2:2" ht="28.5" x14ac:dyDescent="0.25">
      <c r="B2" s="205" t="s">
        <v>3</v>
      </c>
    </row>
    <row r="3" spans="2:2" ht="15.75" customHeight="1" x14ac:dyDescent="0.25">
      <c r="B3" s="206" t="str">
        <f>'Table 9'!_Ref80892802</f>
        <v>Table 9: PSPS Portal Time &amp; Date for Map Sharing</v>
      </c>
    </row>
    <row r="4" spans="2:2" x14ac:dyDescent="0.25">
      <c r="B4" s="206" t="str">
        <f>'Table 10'!_Ref83713187</f>
        <v>Table 10: Customer Notifications Based on Language Preference</v>
      </c>
    </row>
    <row r="5" spans="2:2" x14ac:dyDescent="0.25">
      <c r="B5" s="206" t="str">
        <f>'Table 11'!B2</f>
        <v>Table 11: Call Center Support Services[1]</v>
      </c>
    </row>
    <row r="6" spans="2:2" x14ac:dyDescent="0.25">
      <c r="B6" s="206" t="str">
        <f>'Table 12'!B2</f>
        <v>Table 12: PG&amp;E Website Traffic for October 10-12, 2021 PSPS Event</v>
      </c>
    </row>
    <row r="7" spans="2:2" x14ac:dyDescent="0.25">
      <c r="B7" s="206" t="str">
        <f>'Table 13'!_Ref80983104</f>
        <v>Table 13: Unique Visitors to the Translated Versions of PG&amp;E’s Website for the October 11 – 12, 2021 PSPS Event[1]</v>
      </c>
    </row>
    <row r="8" spans="2:2" x14ac:dyDescent="0.25">
      <c r="B8" s="206" t="str">
        <f>'Table 14'!B2</f>
        <v>Table 14: Unique Visitors to the Translated Versions of PG&amp;E’s Emergency Website for the October 11 – 12, 2021 PSPS Event</v>
      </c>
    </row>
    <row r="9" spans="2:2" x14ac:dyDescent="0.25">
      <c r="B9" s="206" t="str">
        <f>'Table 15'!_Ref80897597</f>
        <v>Table 15: Generators Available for Critical Facilities and Infrastructure Customers</v>
      </c>
    </row>
    <row r="10" spans="2:2" x14ac:dyDescent="0.25">
      <c r="B10" s="206" t="str">
        <f>'Table 16'!B2</f>
        <v>Table 16: Critical Facility and Infrastructure Customers Energized with Backup Generation</v>
      </c>
    </row>
  </sheetData>
  <hyperlinks>
    <hyperlink ref="B4" r:id="rId1" location="'Table 10'!A1" display="'Table 10'!A1" xr:uid="{8548D2FC-4FAF-41D1-A9B6-20577EF22D53}"/>
    <hyperlink ref="B5" r:id="rId2" location="'Table 11'!A1" display="'Table 11'!A1" xr:uid="{6B0A7597-8553-4ACF-A078-2711532D8512}"/>
    <hyperlink ref="B6" r:id="rId3" location="'Table 12'!A1" display="'Table 12'!A1" xr:uid="{D4DB17C1-681D-43B3-8710-E5A7B646B365}"/>
    <hyperlink ref="B7" r:id="rId4" location="'Table 13'!A1" display="'Table 13'!A1" xr:uid="{48F64EB3-319B-4199-9177-E35888DCAEB2}"/>
    <hyperlink ref="B8" r:id="rId5" location="'Table 14'!A1" display="'Table 14'!A1" xr:uid="{A112E812-E483-4B98-8B60-E3F9D14CE07B}"/>
    <hyperlink ref="B9" r:id="rId6" location="'Table 15'!A1" display="'Table 15'!A1" xr:uid="{B3CEBD8D-7E4A-44A7-8A7C-82006E4D5296}"/>
    <hyperlink ref="B10" r:id="rId7" location="'Table 16'!A1" display="'Table 16'!A1" xr:uid="{447FEC08-64A4-4D6E-9044-CB718509C6BB}"/>
    <hyperlink ref="B3" r:id="rId8" location="'Table 9'!A1" display="'Table 9'!A1" xr:uid="{49DD628A-9843-43E1-8025-E86736482833}"/>
  </hyperlinks>
  <pageMargins left="0.7" right="0.7" top="0.75" bottom="0.75" header="0.3" footer="0.3"/>
  <pageSetup orientation="portrait" r:id="rId9"/>
  <drawing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786C-4B7C-401A-86FA-B09134722949}">
  <dimension ref="B1:E24"/>
  <sheetViews>
    <sheetView showGridLines="0" zoomScaleNormal="100" workbookViewId="0">
      <selection activeCell="B1" sqref="B1"/>
    </sheetView>
  </sheetViews>
  <sheetFormatPr defaultRowHeight="15" x14ac:dyDescent="0.25"/>
  <cols>
    <col min="1" max="1" width="9.140625" style="5"/>
    <col min="2" max="2" width="45" style="5" customWidth="1"/>
    <col min="3" max="3" width="15.85546875" style="5" bestFit="1" customWidth="1"/>
    <col min="4" max="4" width="23.140625" style="5" bestFit="1" customWidth="1"/>
    <col min="5" max="5" width="17.5703125" style="5" bestFit="1" customWidth="1"/>
    <col min="6" max="16384" width="9.140625" style="5"/>
  </cols>
  <sheetData>
    <row r="1" spans="2:5" s="6" customFormat="1" ht="45" customHeight="1" x14ac:dyDescent="0.4">
      <c r="B1" s="6" t="s">
        <v>1560</v>
      </c>
    </row>
    <row r="2" spans="2:5" ht="15.75" thickBot="1" x14ac:dyDescent="0.3">
      <c r="B2" s="8" t="s">
        <v>220</v>
      </c>
    </row>
    <row r="3" spans="2:5" ht="27.75" thickBot="1" x14ac:dyDescent="0.3">
      <c r="B3" s="40" t="s">
        <v>204</v>
      </c>
      <c r="C3" s="41" t="s">
        <v>205</v>
      </c>
      <c r="D3" s="81" t="s">
        <v>206</v>
      </c>
    </row>
    <row r="4" spans="2:5" ht="15.75" thickBot="1" x14ac:dyDescent="0.3">
      <c r="B4" s="87">
        <v>44477</v>
      </c>
      <c r="C4" s="64" t="s">
        <v>207</v>
      </c>
      <c r="D4" s="64" t="s">
        <v>208</v>
      </c>
      <c r="E4" s="47"/>
    </row>
    <row r="5" spans="2:5" ht="15.75" thickBot="1" x14ac:dyDescent="0.3">
      <c r="B5" s="87">
        <v>44478</v>
      </c>
      <c r="C5" s="64" t="s">
        <v>209</v>
      </c>
      <c r="D5" s="64" t="s">
        <v>210</v>
      </c>
      <c r="E5" s="47"/>
    </row>
    <row r="6" spans="2:5" ht="15.75" thickBot="1" x14ac:dyDescent="0.3">
      <c r="B6" s="87">
        <v>44478</v>
      </c>
      <c r="C6" s="64" t="s">
        <v>211</v>
      </c>
      <c r="D6" s="64" t="s">
        <v>212</v>
      </c>
      <c r="E6" s="47"/>
    </row>
    <row r="7" spans="2:5" ht="15.75" thickBot="1" x14ac:dyDescent="0.3">
      <c r="B7" s="87">
        <v>44479</v>
      </c>
      <c r="C7" s="64" t="s">
        <v>213</v>
      </c>
      <c r="D7" s="64" t="s">
        <v>214</v>
      </c>
      <c r="E7" s="47"/>
    </row>
    <row r="8" spans="2:5" ht="15.75" thickBot="1" x14ac:dyDescent="0.3">
      <c r="B8" s="87">
        <v>44479</v>
      </c>
      <c r="C8" s="64" t="s">
        <v>215</v>
      </c>
      <c r="D8" s="64" t="s">
        <v>216</v>
      </c>
      <c r="E8" s="47"/>
    </row>
    <row r="9" spans="2:5" ht="15.75" thickBot="1" x14ac:dyDescent="0.3">
      <c r="B9" s="87">
        <v>44479</v>
      </c>
      <c r="C9" s="64" t="s">
        <v>217</v>
      </c>
      <c r="D9" s="64" t="s">
        <v>217</v>
      </c>
      <c r="E9" s="47"/>
    </row>
    <row r="10" spans="2:5" ht="15.75" thickBot="1" x14ac:dyDescent="0.3">
      <c r="B10" s="87">
        <v>44480</v>
      </c>
      <c r="C10" s="64" t="s">
        <v>218</v>
      </c>
      <c r="D10" s="64" t="s">
        <v>219</v>
      </c>
      <c r="E10" s="47"/>
    </row>
    <row r="11" spans="2:5" x14ac:dyDescent="0.25">
      <c r="B11" s="7"/>
    </row>
    <row r="12" spans="2:5" x14ac:dyDescent="0.25">
      <c r="B12" s="7"/>
    </row>
    <row r="13" spans="2:5" x14ac:dyDescent="0.25">
      <c r="B13" s="7"/>
    </row>
    <row r="14" spans="2:5" x14ac:dyDescent="0.25">
      <c r="B14" s="7"/>
    </row>
    <row r="15" spans="2:5" x14ac:dyDescent="0.25">
      <c r="B15" s="7"/>
    </row>
    <row r="16" spans="2:5" x14ac:dyDescent="0.25">
      <c r="B16" s="7"/>
    </row>
    <row r="17" spans="2:2" x14ac:dyDescent="0.25">
      <c r="B17" s="7"/>
    </row>
    <row r="18" spans="2:2" x14ac:dyDescent="0.25">
      <c r="B18" s="7"/>
    </row>
    <row r="19" spans="2:2" x14ac:dyDescent="0.25">
      <c r="B19" s="7"/>
    </row>
    <row r="20" spans="2:2" x14ac:dyDescent="0.25">
      <c r="B20" s="7"/>
    </row>
    <row r="21" spans="2:2" x14ac:dyDescent="0.25">
      <c r="B21" s="7"/>
    </row>
    <row r="22" spans="2:2" x14ac:dyDescent="0.25">
      <c r="B22" s="7"/>
    </row>
    <row r="23" spans="2:2" x14ac:dyDescent="0.25">
      <c r="B23" s="7"/>
    </row>
    <row r="24" spans="2:2" x14ac:dyDescent="0.25">
      <c r="B24" s="7"/>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1DD9-0FBF-4FBB-B9AA-58AF470CD189}">
  <dimension ref="A1:D1519"/>
  <sheetViews>
    <sheetView showGridLines="0" zoomScaleNormal="100" workbookViewId="0">
      <selection activeCell="B1" sqref="B1"/>
    </sheetView>
  </sheetViews>
  <sheetFormatPr defaultRowHeight="15" x14ac:dyDescent="0.25"/>
  <cols>
    <col min="1" max="1" width="9.140625" customWidth="1"/>
    <col min="2" max="2" width="19.7109375" customWidth="1"/>
    <col min="3" max="3" width="23.140625" customWidth="1"/>
  </cols>
  <sheetData>
    <row r="1" spans="1:4" s="6" customFormat="1" ht="45" customHeight="1" x14ac:dyDescent="0.4">
      <c r="B1" s="6" t="s">
        <v>1560</v>
      </c>
    </row>
    <row r="2" spans="1:4" ht="15.75" thickBot="1" x14ac:dyDescent="0.3">
      <c r="A2" s="5"/>
      <c r="B2" s="4" t="s">
        <v>232</v>
      </c>
    </row>
    <row r="3" spans="1:4" s="8" customFormat="1" ht="14.25" x14ac:dyDescent="0.2">
      <c r="B3" s="88" t="s">
        <v>221</v>
      </c>
      <c r="C3" s="82" t="s">
        <v>222</v>
      </c>
      <c r="D3" s="43" t="s">
        <v>223</v>
      </c>
    </row>
    <row r="4" spans="1:4" x14ac:dyDescent="0.25">
      <c r="A4" s="5"/>
      <c r="B4" s="10" t="s">
        <v>224</v>
      </c>
      <c r="C4" s="33">
        <v>2510386</v>
      </c>
      <c r="D4" s="89">
        <v>0.99639999999999995</v>
      </c>
    </row>
    <row r="5" spans="1:4" x14ac:dyDescent="0.25">
      <c r="A5" s="5"/>
      <c r="B5" s="10" t="s">
        <v>225</v>
      </c>
      <c r="C5" s="33">
        <v>7864</v>
      </c>
      <c r="D5" s="89">
        <v>3.0999999999999999E-3</v>
      </c>
    </row>
    <row r="6" spans="1:4" x14ac:dyDescent="0.25">
      <c r="A6" s="5"/>
      <c r="B6" s="10" t="s">
        <v>226</v>
      </c>
      <c r="C6" s="29">
        <v>498</v>
      </c>
      <c r="D6" s="89">
        <v>2.0000000000000001E-4</v>
      </c>
    </row>
    <row r="7" spans="1:4" x14ac:dyDescent="0.25">
      <c r="A7" s="5"/>
      <c r="B7" s="10" t="s">
        <v>227</v>
      </c>
      <c r="C7" s="29">
        <v>494</v>
      </c>
      <c r="D7" s="89">
        <v>2.0000000000000001E-4</v>
      </c>
    </row>
    <row r="8" spans="1:4" x14ac:dyDescent="0.25">
      <c r="A8" s="5"/>
      <c r="B8" s="10" t="s">
        <v>228</v>
      </c>
      <c r="C8" s="29">
        <v>259</v>
      </c>
      <c r="D8" s="89">
        <v>1E-4</v>
      </c>
    </row>
    <row r="9" spans="1:4" x14ac:dyDescent="0.25">
      <c r="A9" s="5"/>
      <c r="B9" s="10" t="s">
        <v>229</v>
      </c>
      <c r="C9" s="29">
        <v>6</v>
      </c>
      <c r="D9" s="89">
        <v>0</v>
      </c>
    </row>
    <row r="10" spans="1:4" ht="15.75" thickBot="1" x14ac:dyDescent="0.3">
      <c r="A10" s="5"/>
      <c r="B10" s="90" t="s">
        <v>230</v>
      </c>
      <c r="C10" s="91">
        <v>2519507</v>
      </c>
      <c r="D10" s="92">
        <v>1</v>
      </c>
    </row>
    <row r="11" spans="1:4" x14ac:dyDescent="0.25">
      <c r="A11" s="5"/>
    </row>
    <row r="12" spans="1:4" x14ac:dyDescent="0.25">
      <c r="A12" s="5"/>
      <c r="B12" s="36"/>
    </row>
    <row r="13" spans="1:4" x14ac:dyDescent="0.25">
      <c r="A13" s="5"/>
      <c r="B13" s="20" t="s">
        <v>231</v>
      </c>
      <c r="C13" s="37"/>
    </row>
    <row r="14" spans="1:4" x14ac:dyDescent="0.25">
      <c r="A14" s="5"/>
      <c r="B14" s="7"/>
    </row>
    <row r="15" spans="1:4" x14ac:dyDescent="0.25">
      <c r="A15" s="5"/>
      <c r="B15" s="7"/>
    </row>
    <row r="16" spans="1:4" x14ac:dyDescent="0.25">
      <c r="A16" s="5"/>
      <c r="B16" s="7"/>
    </row>
    <row r="17" spans="1:1" x14ac:dyDescent="0.25">
      <c r="A17" s="5"/>
    </row>
    <row r="18" spans="1:1" x14ac:dyDescent="0.25">
      <c r="A18" s="5"/>
    </row>
    <row r="19" spans="1:1" x14ac:dyDescent="0.25">
      <c r="A19" s="5"/>
    </row>
    <row r="20" spans="1:1" x14ac:dyDescent="0.25">
      <c r="A20" s="5"/>
    </row>
    <row r="21" spans="1:1" x14ac:dyDescent="0.25">
      <c r="A21" s="5"/>
    </row>
    <row r="22" spans="1:1" x14ac:dyDescent="0.25">
      <c r="A22" s="5"/>
    </row>
    <row r="23" spans="1:1" x14ac:dyDescent="0.25">
      <c r="A23" s="5"/>
    </row>
    <row r="24" spans="1:1" x14ac:dyDescent="0.25">
      <c r="A24" s="5"/>
    </row>
    <row r="25" spans="1:1" x14ac:dyDescent="0.25">
      <c r="A25" s="5"/>
    </row>
    <row r="26" spans="1:1" x14ac:dyDescent="0.25">
      <c r="A26" s="5"/>
    </row>
    <row r="27" spans="1:1" x14ac:dyDescent="0.25">
      <c r="A27" s="5"/>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8620F-BBA0-4C28-AB40-C21FD4991F58}">
  <dimension ref="A1:F1532"/>
  <sheetViews>
    <sheetView showGridLines="0" zoomScaleNormal="100" workbookViewId="0">
      <selection activeCell="B1" sqref="B1"/>
    </sheetView>
  </sheetViews>
  <sheetFormatPr defaultRowHeight="15" x14ac:dyDescent="0.25"/>
  <cols>
    <col min="1" max="1" width="9.140625" customWidth="1"/>
    <col min="2" max="6" width="15.7109375" customWidth="1"/>
  </cols>
  <sheetData>
    <row r="1" spans="1:6" s="6" customFormat="1" ht="45" customHeight="1" x14ac:dyDescent="0.4">
      <c r="B1" s="6" t="s">
        <v>1560</v>
      </c>
    </row>
    <row r="2" spans="1:6" ht="15.75" thickBot="1" x14ac:dyDescent="0.3">
      <c r="A2" s="5"/>
      <c r="B2" s="4" t="s">
        <v>233</v>
      </c>
    </row>
    <row r="3" spans="1:6" s="8" customFormat="1" ht="52.5" x14ac:dyDescent="0.2">
      <c r="B3" s="42" t="s">
        <v>234</v>
      </c>
      <c r="C3" s="39" t="s">
        <v>235</v>
      </c>
      <c r="D3" s="39" t="s">
        <v>239</v>
      </c>
      <c r="E3" s="39" t="s">
        <v>236</v>
      </c>
      <c r="F3" s="43" t="s">
        <v>237</v>
      </c>
    </row>
    <row r="4" spans="1:6" ht="15.75" thickBot="1" x14ac:dyDescent="0.3">
      <c r="A4" s="5"/>
      <c r="B4" s="93">
        <v>48418</v>
      </c>
      <c r="C4" s="94">
        <v>1919</v>
      </c>
      <c r="D4" s="30">
        <v>13</v>
      </c>
      <c r="E4" s="34">
        <v>4958</v>
      </c>
      <c r="F4" s="32">
        <v>26</v>
      </c>
    </row>
    <row r="5" spans="1:6" x14ac:dyDescent="0.25">
      <c r="A5" s="5"/>
      <c r="B5" s="20"/>
    </row>
    <row r="6" spans="1:6" x14ac:dyDescent="0.25">
      <c r="A6" s="5"/>
      <c r="B6" s="7"/>
    </row>
    <row r="7" spans="1:6" x14ac:dyDescent="0.25">
      <c r="A7" s="5"/>
      <c r="B7" s="13" t="s">
        <v>238</v>
      </c>
    </row>
    <row r="8" spans="1:6" x14ac:dyDescent="0.25">
      <c r="A8" s="5"/>
      <c r="B8" s="7"/>
    </row>
    <row r="9" spans="1:6" x14ac:dyDescent="0.25">
      <c r="A9" s="5"/>
      <c r="B9" s="7"/>
    </row>
    <row r="10" spans="1:6" x14ac:dyDescent="0.25">
      <c r="A10" s="5"/>
      <c r="B10" s="7"/>
    </row>
    <row r="11" spans="1:6" x14ac:dyDescent="0.25">
      <c r="A11" s="5"/>
      <c r="B11" s="7"/>
    </row>
    <row r="12" spans="1:6" x14ac:dyDescent="0.25">
      <c r="A12" s="5"/>
      <c r="B12" s="7"/>
    </row>
    <row r="13" spans="1:6" x14ac:dyDescent="0.25">
      <c r="A13" s="5"/>
      <c r="B13" s="7"/>
    </row>
    <row r="14" spans="1:6" x14ac:dyDescent="0.25">
      <c r="A14" s="5"/>
      <c r="B14" s="7"/>
    </row>
    <row r="15" spans="1:6" x14ac:dyDescent="0.25">
      <c r="A15" s="5"/>
      <c r="B15" s="7"/>
    </row>
    <row r="16" spans="1:6" x14ac:dyDescent="0.25">
      <c r="A16" s="5"/>
    </row>
    <row r="17" spans="1:1" x14ac:dyDescent="0.25">
      <c r="A17" s="5"/>
    </row>
    <row r="18" spans="1:1" x14ac:dyDescent="0.25">
      <c r="A18" s="5"/>
    </row>
    <row r="19" spans="1:1" x14ac:dyDescent="0.25">
      <c r="A19" s="5"/>
    </row>
    <row r="20" spans="1:1" x14ac:dyDescent="0.25">
      <c r="A20" s="5"/>
    </row>
    <row r="21" spans="1:1" x14ac:dyDescent="0.25">
      <c r="A21" s="5"/>
    </row>
    <row r="22" spans="1:1" x14ac:dyDescent="0.25">
      <c r="A22" s="5"/>
    </row>
    <row r="23" spans="1:1" x14ac:dyDescent="0.25">
      <c r="A23" s="5"/>
    </row>
    <row r="24" spans="1:1" x14ac:dyDescent="0.25">
      <c r="A24" s="5"/>
    </row>
    <row r="25" spans="1:1" x14ac:dyDescent="0.25">
      <c r="A25" s="5"/>
    </row>
    <row r="26" spans="1:1" x14ac:dyDescent="0.25">
      <c r="A26" s="5"/>
    </row>
    <row r="27" spans="1:1" x14ac:dyDescent="0.25">
      <c r="A27" s="5"/>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row r="1523" spans="1:1" x14ac:dyDescent="0.25">
      <c r="A1523" s="5"/>
    </row>
    <row r="1524" spans="1:1" x14ac:dyDescent="0.25">
      <c r="A1524" s="5"/>
    </row>
    <row r="1525" spans="1:1" x14ac:dyDescent="0.25">
      <c r="A1525" s="5"/>
    </row>
    <row r="1526" spans="1:1" x14ac:dyDescent="0.25">
      <c r="A1526" s="5"/>
    </row>
    <row r="1527" spans="1:1" x14ac:dyDescent="0.25">
      <c r="A1527" s="5"/>
    </row>
    <row r="1528" spans="1:1" x14ac:dyDescent="0.25">
      <c r="A1528" s="5"/>
    </row>
    <row r="1529" spans="1:1" x14ac:dyDescent="0.25">
      <c r="A1529" s="5"/>
    </row>
    <row r="1530" spans="1:1" x14ac:dyDescent="0.25">
      <c r="A1530" s="5"/>
    </row>
    <row r="1531" spans="1:1" x14ac:dyDescent="0.25">
      <c r="A1531" s="5"/>
    </row>
    <row r="1532" spans="1:1" x14ac:dyDescent="0.25">
      <c r="A1532" s="5"/>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4F0E-89D8-4B8C-914D-B68E8C021888}">
  <dimension ref="A1:F1524"/>
  <sheetViews>
    <sheetView showGridLines="0" zoomScaleNormal="100" workbookViewId="0">
      <selection activeCell="B1" sqref="B1"/>
    </sheetView>
  </sheetViews>
  <sheetFormatPr defaultRowHeight="15" x14ac:dyDescent="0.25"/>
  <cols>
    <col min="1" max="1" width="9.140625" customWidth="1"/>
    <col min="2" max="2" width="24.7109375" customWidth="1"/>
    <col min="3" max="4" width="14.7109375" customWidth="1"/>
    <col min="5" max="5" width="10.85546875" customWidth="1"/>
    <col min="6" max="6" width="62" customWidth="1"/>
  </cols>
  <sheetData>
    <row r="1" spans="1:6" s="6" customFormat="1" ht="45" customHeight="1" x14ac:dyDescent="0.4">
      <c r="B1" s="6" t="s">
        <v>1560</v>
      </c>
    </row>
    <row r="2" spans="1:6" ht="15.75" thickBot="1" x14ac:dyDescent="0.3">
      <c r="A2" s="5"/>
      <c r="B2" s="4" t="s">
        <v>240</v>
      </c>
    </row>
    <row r="3" spans="1:6" s="8" customFormat="1" ht="31.5" customHeight="1" x14ac:dyDescent="0.2">
      <c r="B3" s="88" t="s">
        <v>241</v>
      </c>
      <c r="C3" s="39" t="s">
        <v>242</v>
      </c>
      <c r="D3" s="39" t="s">
        <v>243</v>
      </c>
      <c r="E3" s="43" t="s">
        <v>244</v>
      </c>
    </row>
    <row r="4" spans="1:6" x14ac:dyDescent="0.25">
      <c r="A4" s="5"/>
      <c r="B4" s="97" t="s">
        <v>245</v>
      </c>
      <c r="C4" s="33">
        <v>599913</v>
      </c>
      <c r="D4" s="96">
        <v>715026</v>
      </c>
      <c r="E4" s="98">
        <v>1044293</v>
      </c>
    </row>
    <row r="5" spans="1:6" ht="23.25" thickBot="1" x14ac:dyDescent="0.3">
      <c r="A5" s="5"/>
      <c r="B5" s="15" t="s">
        <v>248</v>
      </c>
      <c r="C5" s="94">
        <v>394022</v>
      </c>
      <c r="D5" s="94">
        <v>577182</v>
      </c>
      <c r="E5" s="99">
        <v>1095116</v>
      </c>
      <c r="F5" s="17"/>
    </row>
    <row r="6" spans="1:6" x14ac:dyDescent="0.25">
      <c r="A6" s="5"/>
      <c r="B6" s="13"/>
      <c r="C6" s="13"/>
      <c r="D6" s="13"/>
      <c r="E6" s="13"/>
      <c r="F6" s="17"/>
    </row>
    <row r="7" spans="1:6" x14ac:dyDescent="0.25">
      <c r="A7" s="5"/>
      <c r="B7" s="18"/>
      <c r="C7" s="13"/>
      <c r="D7" s="13"/>
      <c r="E7" s="13"/>
    </row>
    <row r="8" spans="1:6" x14ac:dyDescent="0.25">
      <c r="A8" s="5"/>
      <c r="B8" s="20" t="s">
        <v>246</v>
      </c>
      <c r="C8" s="19"/>
      <c r="D8" s="13"/>
      <c r="E8" s="13"/>
    </row>
    <row r="9" spans="1:6" x14ac:dyDescent="0.25">
      <c r="A9" s="5"/>
      <c r="B9" s="20" t="s">
        <v>247</v>
      </c>
      <c r="C9" s="19"/>
      <c r="D9" s="13"/>
      <c r="E9" s="13"/>
    </row>
    <row r="10" spans="1:6" x14ac:dyDescent="0.25">
      <c r="A10" s="5"/>
      <c r="B10" s="7"/>
    </row>
    <row r="11" spans="1:6" x14ac:dyDescent="0.25">
      <c r="A11" s="5"/>
      <c r="B11" s="7"/>
    </row>
    <row r="12" spans="1:6" x14ac:dyDescent="0.25">
      <c r="A12" s="5"/>
      <c r="B12" s="7"/>
    </row>
    <row r="13" spans="1:6" x14ac:dyDescent="0.25">
      <c r="A13" s="5"/>
      <c r="B13" s="7"/>
    </row>
    <row r="14" spans="1:6" x14ac:dyDescent="0.25">
      <c r="A14" s="5"/>
      <c r="B14" s="7"/>
    </row>
    <row r="15" spans="1:6" x14ac:dyDescent="0.25">
      <c r="A15" s="5"/>
      <c r="B15" s="7"/>
    </row>
    <row r="16" spans="1:6" x14ac:dyDescent="0.25">
      <c r="A16" s="5"/>
      <c r="B16" s="7"/>
    </row>
    <row r="17" spans="1:2" x14ac:dyDescent="0.25">
      <c r="A17" s="5"/>
      <c r="B17" s="7"/>
    </row>
    <row r="18" spans="1:2" x14ac:dyDescent="0.25">
      <c r="A18" s="5"/>
      <c r="B18" s="7"/>
    </row>
    <row r="19" spans="1:2" x14ac:dyDescent="0.25">
      <c r="A19" s="5"/>
      <c r="B19" s="7"/>
    </row>
    <row r="20" spans="1:2" x14ac:dyDescent="0.25">
      <c r="A20" s="5"/>
      <c r="B20" s="7"/>
    </row>
    <row r="21" spans="1:2" x14ac:dyDescent="0.25">
      <c r="A21" s="5"/>
      <c r="B21" s="7"/>
    </row>
    <row r="22" spans="1:2" x14ac:dyDescent="0.25">
      <c r="A22" s="5"/>
      <c r="B22" s="7"/>
    </row>
    <row r="23" spans="1:2" x14ac:dyDescent="0.25">
      <c r="A23" s="5"/>
    </row>
    <row r="24" spans="1:2" x14ac:dyDescent="0.25">
      <c r="A24" s="5"/>
    </row>
    <row r="25" spans="1:2" x14ac:dyDescent="0.25">
      <c r="A25" s="5"/>
    </row>
    <row r="26" spans="1:2" x14ac:dyDescent="0.25">
      <c r="A26" s="5"/>
    </row>
    <row r="27" spans="1:2" x14ac:dyDescent="0.25">
      <c r="A27" s="5"/>
    </row>
    <row r="28" spans="1:2" x14ac:dyDescent="0.25">
      <c r="A28" s="5"/>
    </row>
    <row r="29" spans="1:2" x14ac:dyDescent="0.25">
      <c r="A29" s="5"/>
    </row>
    <row r="30" spans="1:2" x14ac:dyDescent="0.25">
      <c r="A30" s="5"/>
    </row>
    <row r="31" spans="1:2" x14ac:dyDescent="0.25">
      <c r="A31" s="5"/>
    </row>
    <row r="32" spans="1:2"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row r="1523" spans="1:1" x14ac:dyDescent="0.25">
      <c r="A1523" s="5"/>
    </row>
    <row r="1524" spans="1:1" x14ac:dyDescent="0.25">
      <c r="A1524" s="5"/>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26C8A-A135-4AF1-AEA6-9F046AE79BD6}">
  <dimension ref="A1:D26"/>
  <sheetViews>
    <sheetView showGridLines="0" zoomScaleNormal="100" workbookViewId="0">
      <selection activeCell="B1" sqref="B1"/>
    </sheetView>
  </sheetViews>
  <sheetFormatPr defaultRowHeight="15" x14ac:dyDescent="0.25"/>
  <cols>
    <col min="2" max="2" width="12.7109375" customWidth="1"/>
    <col min="3" max="4" width="14.7109375" customWidth="1"/>
    <col min="5" max="5" width="12.42578125" customWidth="1"/>
    <col min="6" max="6" width="17.85546875" customWidth="1"/>
  </cols>
  <sheetData>
    <row r="1" spans="1:4" s="6" customFormat="1" ht="45" customHeight="1" x14ac:dyDescent="0.4">
      <c r="B1" s="6" t="s">
        <v>1560</v>
      </c>
    </row>
    <row r="2" spans="1:4" s="5" customFormat="1" ht="15.75" thickBot="1" x14ac:dyDescent="0.3">
      <c r="B2" s="2" t="s">
        <v>266</v>
      </c>
    </row>
    <row r="3" spans="1:4" x14ac:dyDescent="0.25">
      <c r="B3" s="42" t="s">
        <v>249</v>
      </c>
      <c r="C3" s="39" t="s">
        <v>242</v>
      </c>
      <c r="D3" s="43" t="s">
        <v>250</v>
      </c>
    </row>
    <row r="4" spans="1:4" ht="15.75" customHeight="1" x14ac:dyDescent="0.25">
      <c r="A4" s="24"/>
      <c r="B4" s="100" t="s">
        <v>224</v>
      </c>
      <c r="C4" s="96">
        <v>547970</v>
      </c>
      <c r="D4" s="101">
        <v>0.91739999999999999</v>
      </c>
    </row>
    <row r="5" spans="1:4" x14ac:dyDescent="0.25">
      <c r="B5" s="100" t="s">
        <v>225</v>
      </c>
      <c r="C5" s="96">
        <v>16519</v>
      </c>
      <c r="D5" s="101">
        <v>2.7699999999999999E-2</v>
      </c>
    </row>
    <row r="6" spans="1:4" x14ac:dyDescent="0.25">
      <c r="B6" s="100" t="s">
        <v>251</v>
      </c>
      <c r="C6" s="96">
        <v>3488</v>
      </c>
      <c r="D6" s="101">
        <v>5.7999999999999996E-3</v>
      </c>
    </row>
    <row r="7" spans="1:4" x14ac:dyDescent="0.25">
      <c r="B7" s="100" t="s">
        <v>252</v>
      </c>
      <c r="C7" s="96">
        <v>2697</v>
      </c>
      <c r="D7" s="101">
        <v>4.4999999999999997E-3</v>
      </c>
    </row>
    <row r="8" spans="1:4" x14ac:dyDescent="0.25">
      <c r="B8" s="100" t="s">
        <v>253</v>
      </c>
      <c r="C8" s="96">
        <v>2676</v>
      </c>
      <c r="D8" s="101">
        <v>4.4999999999999997E-3</v>
      </c>
    </row>
    <row r="9" spans="1:4" x14ac:dyDescent="0.25">
      <c r="B9" s="100" t="s">
        <v>228</v>
      </c>
      <c r="C9" s="96">
        <v>2305</v>
      </c>
      <c r="D9" s="101">
        <v>3.8999999999999998E-3</v>
      </c>
    </row>
    <row r="10" spans="1:4" x14ac:dyDescent="0.25">
      <c r="B10" s="100" t="s">
        <v>254</v>
      </c>
      <c r="C10" s="96">
        <v>2296</v>
      </c>
      <c r="D10" s="101">
        <v>3.8E-3</v>
      </c>
    </row>
    <row r="11" spans="1:4" x14ac:dyDescent="0.25">
      <c r="B11" s="100" t="s">
        <v>255</v>
      </c>
      <c r="C11" s="96">
        <v>2162</v>
      </c>
      <c r="D11" s="101">
        <v>3.5999999999999999E-3</v>
      </c>
    </row>
    <row r="12" spans="1:4" x14ac:dyDescent="0.25">
      <c r="B12" s="100" t="s">
        <v>256</v>
      </c>
      <c r="C12" s="96">
        <v>2158</v>
      </c>
      <c r="D12" s="101">
        <v>3.5999999999999999E-3</v>
      </c>
    </row>
    <row r="13" spans="1:4" x14ac:dyDescent="0.25">
      <c r="B13" s="100" t="s">
        <v>257</v>
      </c>
      <c r="C13" s="96">
        <v>2154</v>
      </c>
      <c r="D13" s="101">
        <v>3.5999999999999999E-3</v>
      </c>
    </row>
    <row r="14" spans="1:4" x14ac:dyDescent="0.25">
      <c r="B14" s="100" t="s">
        <v>258</v>
      </c>
      <c r="C14" s="96">
        <v>2153</v>
      </c>
      <c r="D14" s="101">
        <v>3.5999999999999999E-3</v>
      </c>
    </row>
    <row r="15" spans="1:4" x14ac:dyDescent="0.25">
      <c r="B15" s="100" t="s">
        <v>259</v>
      </c>
      <c r="C15" s="96">
        <v>2153</v>
      </c>
      <c r="D15" s="101">
        <v>3.5999999999999999E-3</v>
      </c>
    </row>
    <row r="16" spans="1:4" x14ac:dyDescent="0.25">
      <c r="B16" s="100" t="s">
        <v>260</v>
      </c>
      <c r="C16" s="96">
        <v>2149</v>
      </c>
      <c r="D16" s="101">
        <v>3.5999999999999999E-3</v>
      </c>
    </row>
    <row r="17" spans="2:4" x14ac:dyDescent="0.25">
      <c r="B17" s="100" t="s">
        <v>261</v>
      </c>
      <c r="C17" s="96">
        <v>2146</v>
      </c>
      <c r="D17" s="101">
        <v>3.5999999999999999E-3</v>
      </c>
    </row>
    <row r="18" spans="2:4" x14ac:dyDescent="0.25">
      <c r="B18" s="100" t="s">
        <v>262</v>
      </c>
      <c r="C18" s="96">
        <v>2141</v>
      </c>
      <c r="D18" s="101">
        <v>3.5999999999999999E-3</v>
      </c>
    </row>
    <row r="19" spans="2:4" x14ac:dyDescent="0.25">
      <c r="B19" s="100" t="s">
        <v>229</v>
      </c>
      <c r="C19" s="96">
        <v>2110</v>
      </c>
      <c r="D19" s="101">
        <v>3.5000000000000001E-3</v>
      </c>
    </row>
    <row r="20" spans="2:4" ht="15.75" thickBot="1" x14ac:dyDescent="0.3">
      <c r="B20" s="102" t="s">
        <v>265</v>
      </c>
      <c r="C20" s="103">
        <v>597277</v>
      </c>
      <c r="D20" s="104">
        <v>1</v>
      </c>
    </row>
    <row r="22" spans="2:4" x14ac:dyDescent="0.25">
      <c r="B22" s="36"/>
    </row>
    <row r="23" spans="2:4" x14ac:dyDescent="0.25">
      <c r="B23" s="13" t="s">
        <v>267</v>
      </c>
      <c r="C23" s="37"/>
    </row>
    <row r="24" spans="2:4" x14ac:dyDescent="0.25">
      <c r="B24" s="20" t="s">
        <v>264</v>
      </c>
    </row>
    <row r="25" spans="2:4" x14ac:dyDescent="0.25">
      <c r="B25" s="7"/>
    </row>
    <row r="26" spans="2:4" x14ac:dyDescent="0.25">
      <c r="B26" s="7"/>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54FD-EA00-4CB6-B582-1D69F484F6C3}">
  <dimension ref="A1:D1526"/>
  <sheetViews>
    <sheetView showGridLines="0" zoomScaleNormal="100" workbookViewId="0">
      <selection activeCell="B1" sqref="B1"/>
    </sheetView>
  </sheetViews>
  <sheetFormatPr defaultRowHeight="15" x14ac:dyDescent="0.25"/>
  <cols>
    <col min="1" max="1" width="9.140625" customWidth="1"/>
    <col min="2" max="2" width="10.42578125" style="5" customWidth="1"/>
    <col min="3" max="3" width="69.28515625" customWidth="1"/>
    <col min="4" max="4" width="22.42578125" bestFit="1" customWidth="1"/>
  </cols>
  <sheetData>
    <row r="1" spans="1:4" s="6" customFormat="1" ht="45" customHeight="1" x14ac:dyDescent="0.4">
      <c r="B1" s="6" t="s">
        <v>1560</v>
      </c>
      <c r="C1" s="21"/>
    </row>
    <row r="2" spans="1:4" ht="15.75" thickBot="1" x14ac:dyDescent="0.3">
      <c r="A2" s="5"/>
      <c r="B2" s="4" t="s">
        <v>268</v>
      </c>
    </row>
    <row r="3" spans="1:4" x14ac:dyDescent="0.25">
      <c r="A3" s="5"/>
      <c r="B3" s="42" t="s">
        <v>249</v>
      </c>
      <c r="C3" s="39" t="s">
        <v>242</v>
      </c>
      <c r="D3" s="43" t="s">
        <v>250</v>
      </c>
    </row>
    <row r="4" spans="1:4" x14ac:dyDescent="0.25">
      <c r="A4" s="5"/>
      <c r="B4" s="100" t="s">
        <v>224</v>
      </c>
      <c r="C4" s="96">
        <v>392860</v>
      </c>
      <c r="D4" s="101">
        <v>0.99670000000000003</v>
      </c>
    </row>
    <row r="5" spans="1:4" x14ac:dyDescent="0.25">
      <c r="A5" s="5"/>
      <c r="B5" s="100" t="s">
        <v>225</v>
      </c>
      <c r="C5" s="65">
        <v>828</v>
      </c>
      <c r="D5" s="101">
        <v>2.0999999999999999E-3</v>
      </c>
    </row>
    <row r="6" spans="1:4" x14ac:dyDescent="0.25">
      <c r="A6" s="5"/>
      <c r="B6" s="100" t="s">
        <v>251</v>
      </c>
      <c r="C6" s="65">
        <v>359</v>
      </c>
      <c r="D6" s="101">
        <v>8.9999999999999998E-4</v>
      </c>
    </row>
    <row r="7" spans="1:4" x14ac:dyDescent="0.25">
      <c r="A7" s="5"/>
      <c r="B7" s="100" t="s">
        <v>257</v>
      </c>
      <c r="C7" s="65">
        <v>23</v>
      </c>
      <c r="D7" s="101">
        <v>1E-4</v>
      </c>
    </row>
    <row r="8" spans="1:4" x14ac:dyDescent="0.25">
      <c r="A8" s="5"/>
      <c r="B8" s="100" t="s">
        <v>253</v>
      </c>
      <c r="C8" s="65">
        <v>20</v>
      </c>
      <c r="D8" s="101">
        <v>1E-4</v>
      </c>
    </row>
    <row r="9" spans="1:4" x14ac:dyDescent="0.25">
      <c r="A9" s="5"/>
      <c r="B9" s="100" t="s">
        <v>252</v>
      </c>
      <c r="C9" s="65">
        <v>17</v>
      </c>
      <c r="D9" s="101">
        <v>0</v>
      </c>
    </row>
    <row r="10" spans="1:4" x14ac:dyDescent="0.25">
      <c r="A10" s="5"/>
      <c r="B10" s="100" t="s">
        <v>229</v>
      </c>
      <c r="C10" s="65">
        <v>11</v>
      </c>
      <c r="D10" s="101">
        <v>0</v>
      </c>
    </row>
    <row r="11" spans="1:4" x14ac:dyDescent="0.25">
      <c r="A11" s="5"/>
      <c r="B11" s="100" t="s">
        <v>254</v>
      </c>
      <c r="C11" s="65">
        <v>9</v>
      </c>
      <c r="D11" s="101">
        <v>0</v>
      </c>
    </row>
    <row r="12" spans="1:4" x14ac:dyDescent="0.25">
      <c r="A12" s="5"/>
      <c r="B12" s="100" t="s">
        <v>256</v>
      </c>
      <c r="C12" s="65">
        <v>8</v>
      </c>
      <c r="D12" s="101">
        <v>0</v>
      </c>
    </row>
    <row r="13" spans="1:4" x14ac:dyDescent="0.25">
      <c r="A13" s="5"/>
      <c r="B13" s="100" t="s">
        <v>228</v>
      </c>
      <c r="C13" s="65">
        <v>8</v>
      </c>
      <c r="D13" s="101">
        <v>0</v>
      </c>
    </row>
    <row r="14" spans="1:4" x14ac:dyDescent="0.25">
      <c r="A14" s="5"/>
      <c r="B14" s="100" t="s">
        <v>261</v>
      </c>
      <c r="C14" s="65">
        <v>5</v>
      </c>
      <c r="D14" s="101">
        <v>0</v>
      </c>
    </row>
    <row r="15" spans="1:4" x14ac:dyDescent="0.25">
      <c r="A15" s="5"/>
      <c r="B15" s="100" t="s">
        <v>255</v>
      </c>
      <c r="C15" s="65">
        <v>4</v>
      </c>
      <c r="D15" s="101">
        <v>0</v>
      </c>
    </row>
    <row r="16" spans="1:4" x14ac:dyDescent="0.25">
      <c r="A16" s="5"/>
      <c r="B16" s="100" t="s">
        <v>259</v>
      </c>
      <c r="C16" s="65">
        <v>4</v>
      </c>
      <c r="D16" s="101">
        <v>0</v>
      </c>
    </row>
    <row r="17" spans="1:4" x14ac:dyDescent="0.25">
      <c r="A17" s="5"/>
      <c r="B17" s="100" t="s">
        <v>260</v>
      </c>
      <c r="C17" s="65">
        <v>3</v>
      </c>
      <c r="D17" s="101">
        <v>0</v>
      </c>
    </row>
    <row r="18" spans="1:4" x14ac:dyDescent="0.25">
      <c r="A18" s="5"/>
      <c r="B18" s="100" t="s">
        <v>262</v>
      </c>
      <c r="C18" s="65">
        <v>3</v>
      </c>
      <c r="D18" s="101">
        <v>0</v>
      </c>
    </row>
    <row r="19" spans="1:4" x14ac:dyDescent="0.25">
      <c r="A19" s="5"/>
      <c r="B19" s="100" t="s">
        <v>258</v>
      </c>
      <c r="C19" s="65">
        <v>2</v>
      </c>
      <c r="D19" s="101">
        <v>0</v>
      </c>
    </row>
    <row r="20" spans="1:4" ht="15.75" thickBot="1" x14ac:dyDescent="0.3">
      <c r="A20" s="5"/>
      <c r="B20" s="102" t="s">
        <v>263</v>
      </c>
      <c r="C20" s="103">
        <v>394164</v>
      </c>
      <c r="D20" s="104">
        <v>1</v>
      </c>
    </row>
    <row r="21" spans="1:4" x14ac:dyDescent="0.25">
      <c r="A21" s="5"/>
      <c r="B21" s="13"/>
      <c r="C21" s="13"/>
      <c r="D21" s="13"/>
    </row>
    <row r="22" spans="1:4" x14ac:dyDescent="0.25">
      <c r="A22" s="5"/>
      <c r="B22" s="13"/>
      <c r="C22" s="13"/>
      <c r="D22" s="13"/>
    </row>
    <row r="23" spans="1:4" x14ac:dyDescent="0.25">
      <c r="A23" s="5"/>
      <c r="B23" s="20" t="s">
        <v>269</v>
      </c>
      <c r="C23" s="13"/>
      <c r="D23" s="13"/>
    </row>
    <row r="24" spans="1:4" x14ac:dyDescent="0.25">
      <c r="A24" s="5"/>
      <c r="C24" s="7"/>
    </row>
    <row r="25" spans="1:4" x14ac:dyDescent="0.25">
      <c r="A25" s="5"/>
      <c r="C25" s="7"/>
    </row>
    <row r="26" spans="1:4" x14ac:dyDescent="0.25">
      <c r="A26" s="5"/>
      <c r="C26" s="7"/>
    </row>
    <row r="27" spans="1:4" x14ac:dyDescent="0.25">
      <c r="A27" s="5"/>
      <c r="C27" s="7"/>
    </row>
    <row r="28" spans="1:4" x14ac:dyDescent="0.25">
      <c r="A28" s="5"/>
      <c r="C28" s="7"/>
    </row>
    <row r="29" spans="1:4" x14ac:dyDescent="0.25">
      <c r="A29" s="5"/>
    </row>
    <row r="30" spans="1:4" x14ac:dyDescent="0.25">
      <c r="A30" s="5"/>
    </row>
    <row r="31" spans="1:4" x14ac:dyDescent="0.25">
      <c r="A31" s="5"/>
    </row>
    <row r="32" spans="1:4"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row r="1523" spans="1:1" x14ac:dyDescent="0.25">
      <c r="A1523" s="5"/>
    </row>
    <row r="1524" spans="1:1" x14ac:dyDescent="0.25">
      <c r="A1524" s="5"/>
    </row>
    <row r="1525" spans="1:1" x14ac:dyDescent="0.25">
      <c r="A1525" s="5"/>
    </row>
    <row r="1526" spans="1:1" x14ac:dyDescent="0.25">
      <c r="A1526"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C9430-9575-4909-B7F5-90619D163669}">
  <sheetPr>
    <tabColor theme="1"/>
  </sheetPr>
  <dimension ref="B1:B5"/>
  <sheetViews>
    <sheetView showGridLines="0" zoomScaleNormal="100" workbookViewId="0">
      <selection activeCell="B1" sqref="B1"/>
    </sheetView>
  </sheetViews>
  <sheetFormatPr defaultRowHeight="15" x14ac:dyDescent="0.25"/>
  <cols>
    <col min="1" max="1" width="9.140625" style="24" customWidth="1"/>
    <col min="2" max="16384" width="9.140625" style="24"/>
  </cols>
  <sheetData>
    <row r="1" spans="2:2" s="6" customFormat="1" ht="45" customHeight="1" x14ac:dyDescent="0.4">
      <c r="B1" s="6" t="s">
        <v>1560</v>
      </c>
    </row>
    <row r="2" spans="2:2" ht="28.5" x14ac:dyDescent="0.25">
      <c r="B2" s="205" t="s">
        <v>10</v>
      </c>
    </row>
    <row r="3" spans="2:2" x14ac:dyDescent="0.25">
      <c r="B3" s="207" t="str">
        <f>'Table 1'!_Ref80199625</f>
        <v>Table 1: Customers Notified and De-energized</v>
      </c>
    </row>
    <row r="4" spans="2:2" x14ac:dyDescent="0.25">
      <c r="B4" s="206"/>
    </row>
    <row r="5" spans="2:2" x14ac:dyDescent="0.25">
      <c r="B5" s="206"/>
    </row>
  </sheetData>
  <hyperlinks>
    <hyperlink ref="B3" r:id="rId1" location="'Table 1'!A1" display="'Table 1'!A1" xr:uid="{61462B4D-3637-4E9F-9248-F6E6676FAA42}"/>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11E2-0071-49FC-A596-2BCEC63132A4}">
  <dimension ref="B1:F24"/>
  <sheetViews>
    <sheetView showGridLines="0" zoomScaleNormal="100" workbookViewId="0">
      <selection activeCell="B1" sqref="B1"/>
    </sheetView>
  </sheetViews>
  <sheetFormatPr defaultRowHeight="15" x14ac:dyDescent="0.25"/>
  <cols>
    <col min="1" max="1" width="9.140625" style="5" customWidth="1"/>
    <col min="2" max="2" width="14.140625" style="5" customWidth="1"/>
    <col min="3" max="3" width="11.85546875" style="5" customWidth="1"/>
    <col min="4" max="4" width="9.140625" style="5"/>
    <col min="5" max="5" width="9.85546875" style="5" customWidth="1"/>
    <col min="6" max="6" width="26.42578125" style="5" customWidth="1"/>
    <col min="7" max="16384" width="9.140625" style="5"/>
  </cols>
  <sheetData>
    <row r="1" spans="2:6" s="6" customFormat="1" ht="45" customHeight="1" x14ac:dyDescent="0.4">
      <c r="B1" s="6" t="s">
        <v>1560</v>
      </c>
    </row>
    <row r="2" spans="2:6" ht="15.75" thickBot="1" x14ac:dyDescent="0.3">
      <c r="B2" s="2" t="s">
        <v>270</v>
      </c>
    </row>
    <row r="3" spans="2:6" ht="21" x14ac:dyDescent="0.25">
      <c r="B3" s="42" t="s">
        <v>271</v>
      </c>
      <c r="C3" s="39" t="s">
        <v>272</v>
      </c>
      <c r="D3" s="39" t="s">
        <v>273</v>
      </c>
      <c r="E3" s="39" t="s">
        <v>274</v>
      </c>
      <c r="F3" s="43" t="s">
        <v>0</v>
      </c>
    </row>
    <row r="4" spans="2:6" x14ac:dyDescent="0.25">
      <c r="B4" s="44" t="s">
        <v>275</v>
      </c>
      <c r="C4" s="29">
        <v>5</v>
      </c>
      <c r="D4" s="29">
        <v>0.125</v>
      </c>
      <c r="E4" s="29">
        <v>36</v>
      </c>
      <c r="F4" s="46" t="s">
        <v>276</v>
      </c>
    </row>
    <row r="5" spans="2:6" ht="22.5" x14ac:dyDescent="0.25">
      <c r="B5" s="44" t="s">
        <v>275</v>
      </c>
      <c r="C5" s="29">
        <v>6</v>
      </c>
      <c r="D5" s="29">
        <v>0.15</v>
      </c>
      <c r="E5" s="29">
        <v>30</v>
      </c>
      <c r="F5" s="46" t="s">
        <v>277</v>
      </c>
    </row>
    <row r="6" spans="2:6" ht="22.5" x14ac:dyDescent="0.25">
      <c r="B6" s="44" t="s">
        <v>275</v>
      </c>
      <c r="C6" s="29">
        <v>5</v>
      </c>
      <c r="D6" s="29">
        <v>0.2</v>
      </c>
      <c r="E6" s="29">
        <v>29</v>
      </c>
      <c r="F6" s="46" t="s">
        <v>278</v>
      </c>
    </row>
    <row r="7" spans="2:6" x14ac:dyDescent="0.25">
      <c r="B7" s="44" t="s">
        <v>275</v>
      </c>
      <c r="C7" s="29">
        <v>2</v>
      </c>
      <c r="D7" s="29">
        <v>0.3</v>
      </c>
      <c r="E7" s="29">
        <v>29</v>
      </c>
      <c r="F7" s="46" t="s">
        <v>279</v>
      </c>
    </row>
    <row r="8" spans="2:6" x14ac:dyDescent="0.25">
      <c r="B8" s="44" t="s">
        <v>275</v>
      </c>
      <c r="C8" s="29">
        <v>4</v>
      </c>
      <c r="D8" s="29">
        <v>0.35</v>
      </c>
      <c r="E8" s="29">
        <v>25</v>
      </c>
      <c r="F8" s="46" t="s">
        <v>280</v>
      </c>
    </row>
    <row r="9" spans="2:6" x14ac:dyDescent="0.25">
      <c r="B9" s="44" t="s">
        <v>275</v>
      </c>
      <c r="C9" s="29">
        <v>1</v>
      </c>
      <c r="D9" s="29">
        <v>0.4</v>
      </c>
      <c r="E9" s="29">
        <v>21</v>
      </c>
      <c r="F9" s="46" t="s">
        <v>281</v>
      </c>
    </row>
    <row r="10" spans="2:6" ht="33.75" x14ac:dyDescent="0.25">
      <c r="B10" s="44" t="s">
        <v>275</v>
      </c>
      <c r="C10" s="29">
        <v>13</v>
      </c>
      <c r="D10" s="29">
        <v>0.5</v>
      </c>
      <c r="E10" s="29">
        <v>23</v>
      </c>
      <c r="F10" s="46" t="s">
        <v>282</v>
      </c>
    </row>
    <row r="11" spans="2:6" x14ac:dyDescent="0.25">
      <c r="B11" s="44" t="s">
        <v>275</v>
      </c>
      <c r="C11" s="29">
        <v>3</v>
      </c>
      <c r="D11" s="29">
        <v>1</v>
      </c>
      <c r="E11" s="29">
        <v>21</v>
      </c>
      <c r="F11" s="46" t="s">
        <v>283</v>
      </c>
    </row>
    <row r="12" spans="2:6" ht="22.5" x14ac:dyDescent="0.25">
      <c r="B12" s="44" t="s">
        <v>275</v>
      </c>
      <c r="C12" s="29">
        <v>9</v>
      </c>
      <c r="D12" s="29">
        <v>1.25</v>
      </c>
      <c r="E12" s="29">
        <v>20</v>
      </c>
      <c r="F12" s="46" t="s">
        <v>284</v>
      </c>
    </row>
    <row r="13" spans="2:6" x14ac:dyDescent="0.25">
      <c r="B13" s="44" t="s">
        <v>275</v>
      </c>
      <c r="C13" s="29">
        <v>1</v>
      </c>
      <c r="D13" s="29">
        <v>1.5</v>
      </c>
      <c r="E13" s="29">
        <v>14</v>
      </c>
      <c r="F13" s="46" t="s">
        <v>281</v>
      </c>
    </row>
    <row r="14" spans="2:6" ht="15.75" thickBot="1" x14ac:dyDescent="0.3">
      <c r="B14" s="15" t="s">
        <v>275</v>
      </c>
      <c r="C14" s="30">
        <v>7</v>
      </c>
      <c r="D14" s="30">
        <v>2</v>
      </c>
      <c r="E14" s="30">
        <v>11</v>
      </c>
      <c r="F14" s="16" t="s">
        <v>285</v>
      </c>
    </row>
    <row r="15" spans="2:6" x14ac:dyDescent="0.25">
      <c r="B15" s="13"/>
      <c r="C15" s="13"/>
      <c r="D15" s="13"/>
      <c r="E15" s="13"/>
      <c r="F15" s="13"/>
    </row>
    <row r="16" spans="2:6" x14ac:dyDescent="0.25">
      <c r="B16" s="18"/>
      <c r="C16" s="13"/>
      <c r="D16" s="13"/>
      <c r="E16" s="13"/>
      <c r="F16" s="13"/>
    </row>
    <row r="17" spans="2:6" x14ac:dyDescent="0.25">
      <c r="B17" s="20" t="s">
        <v>286</v>
      </c>
      <c r="C17" s="19"/>
      <c r="D17" s="13"/>
      <c r="E17" s="13"/>
      <c r="F17" s="13"/>
    </row>
    <row r="18" spans="2:6" x14ac:dyDescent="0.25">
      <c r="B18" s="7"/>
    </row>
    <row r="19" spans="2:6" x14ac:dyDescent="0.25">
      <c r="B19" s="7"/>
    </row>
    <row r="20" spans="2:6" x14ac:dyDescent="0.25">
      <c r="B20" s="7"/>
    </row>
    <row r="21" spans="2:6" x14ac:dyDescent="0.25">
      <c r="B21" s="7"/>
    </row>
    <row r="22" spans="2:6" x14ac:dyDescent="0.25">
      <c r="B22" s="7"/>
    </row>
    <row r="23" spans="2:6" x14ac:dyDescent="0.25">
      <c r="B23" s="7"/>
    </row>
    <row r="24" spans="2:6" x14ac:dyDescent="0.25">
      <c r="B24" s="7"/>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3601E-0B7C-4C33-9A98-59225C699FCA}">
  <dimension ref="A1:F1526"/>
  <sheetViews>
    <sheetView showGridLines="0" zoomScaleNormal="100" workbookViewId="0">
      <selection activeCell="B1" sqref="B1"/>
    </sheetView>
  </sheetViews>
  <sheetFormatPr defaultRowHeight="15" x14ac:dyDescent="0.25"/>
  <cols>
    <col min="1" max="1" width="9.140625" customWidth="1"/>
    <col min="2" max="2" width="6.5703125" bestFit="1" customWidth="1"/>
    <col min="3" max="3" width="13.7109375" bestFit="1" customWidth="1"/>
    <col min="4" max="4" width="9.5703125" bestFit="1" customWidth="1"/>
    <col min="5" max="5" width="15" bestFit="1" customWidth="1"/>
    <col min="6" max="6" width="18.5703125" bestFit="1" customWidth="1"/>
  </cols>
  <sheetData>
    <row r="1" spans="1:6" s="6" customFormat="1" ht="45" customHeight="1" x14ac:dyDescent="0.4">
      <c r="B1" s="6" t="s">
        <v>1560</v>
      </c>
    </row>
    <row r="2" spans="1:6" ht="15.75" thickBot="1" x14ac:dyDescent="0.3">
      <c r="A2" s="5"/>
      <c r="B2" s="4" t="s">
        <v>311</v>
      </c>
      <c r="C2" s="3"/>
    </row>
    <row r="3" spans="1:6" ht="21" x14ac:dyDescent="0.25">
      <c r="A3" s="5"/>
      <c r="B3" s="42" t="s">
        <v>287</v>
      </c>
      <c r="C3" s="39" t="s">
        <v>288</v>
      </c>
      <c r="D3" s="39" t="s">
        <v>289</v>
      </c>
      <c r="E3" s="39" t="s">
        <v>290</v>
      </c>
      <c r="F3" s="43" t="s">
        <v>291</v>
      </c>
    </row>
    <row r="4" spans="1:6" x14ac:dyDescent="0.25">
      <c r="A4" s="5"/>
      <c r="B4" s="44" t="s">
        <v>292</v>
      </c>
      <c r="C4" s="45" t="s">
        <v>293</v>
      </c>
      <c r="D4" s="45" t="s">
        <v>294</v>
      </c>
      <c r="E4" s="45" t="s">
        <v>295</v>
      </c>
      <c r="F4" s="46" t="s">
        <v>296</v>
      </c>
    </row>
    <row r="5" spans="1:6" x14ac:dyDescent="0.25">
      <c r="A5" s="5"/>
      <c r="B5" s="44" t="s">
        <v>292</v>
      </c>
      <c r="C5" s="45" t="s">
        <v>297</v>
      </c>
      <c r="D5" s="45" t="s">
        <v>298</v>
      </c>
      <c r="E5" s="45" t="s">
        <v>299</v>
      </c>
      <c r="F5" s="46" t="s">
        <v>296</v>
      </c>
    </row>
    <row r="6" spans="1:6" x14ac:dyDescent="0.25">
      <c r="A6" s="5"/>
      <c r="B6" s="44" t="s">
        <v>292</v>
      </c>
      <c r="C6" s="45" t="s">
        <v>297</v>
      </c>
      <c r="D6" s="45" t="s">
        <v>300</v>
      </c>
      <c r="E6" s="45" t="s">
        <v>301</v>
      </c>
      <c r="F6" s="46" t="s">
        <v>296</v>
      </c>
    </row>
    <row r="7" spans="1:6" x14ac:dyDescent="0.25">
      <c r="A7" s="5"/>
      <c r="B7" s="44" t="s">
        <v>292</v>
      </c>
      <c r="C7" s="45" t="s">
        <v>302</v>
      </c>
      <c r="D7" s="45" t="s">
        <v>303</v>
      </c>
      <c r="E7" s="45" t="s">
        <v>304</v>
      </c>
      <c r="F7" s="46" t="s">
        <v>305</v>
      </c>
    </row>
    <row r="8" spans="1:6" x14ac:dyDescent="0.25">
      <c r="A8" s="5"/>
      <c r="B8" s="44" t="s">
        <v>306</v>
      </c>
      <c r="C8" s="45" t="s">
        <v>293</v>
      </c>
      <c r="D8" s="45" t="s">
        <v>298</v>
      </c>
      <c r="E8" s="45" t="s">
        <v>307</v>
      </c>
      <c r="F8" s="46" t="s">
        <v>296</v>
      </c>
    </row>
    <row r="9" spans="1:6" ht="15.75" thickBot="1" x14ac:dyDescent="0.3">
      <c r="A9" s="5"/>
      <c r="B9" s="15" t="s">
        <v>308</v>
      </c>
      <c r="C9" s="25" t="s">
        <v>293</v>
      </c>
      <c r="D9" s="25" t="s">
        <v>309</v>
      </c>
      <c r="E9" s="105" t="s">
        <v>310</v>
      </c>
      <c r="F9" s="16" t="s">
        <v>296</v>
      </c>
    </row>
    <row r="10" spans="1:6" x14ac:dyDescent="0.25">
      <c r="A10" s="5"/>
      <c r="B10" s="7"/>
    </row>
    <row r="11" spans="1:6" x14ac:dyDescent="0.25">
      <c r="A11" s="5"/>
      <c r="B11" s="7"/>
    </row>
    <row r="12" spans="1:6" x14ac:dyDescent="0.25">
      <c r="A12" s="5"/>
      <c r="B12" s="7"/>
    </row>
    <row r="13" spans="1:6" x14ac:dyDescent="0.25">
      <c r="A13" s="5"/>
      <c r="B13" s="7"/>
    </row>
    <row r="14" spans="1:6" x14ac:dyDescent="0.25">
      <c r="A14" s="5"/>
      <c r="B14" s="7"/>
    </row>
    <row r="15" spans="1:6" x14ac:dyDescent="0.25">
      <c r="A15" s="5"/>
      <c r="B15" s="7"/>
    </row>
    <row r="16" spans="1:6" x14ac:dyDescent="0.25">
      <c r="A16" s="5"/>
      <c r="B16" s="7"/>
    </row>
    <row r="17" spans="1:2" x14ac:dyDescent="0.25">
      <c r="A17" s="5"/>
      <c r="B17" s="7"/>
    </row>
    <row r="18" spans="1:2" x14ac:dyDescent="0.25">
      <c r="A18" s="5"/>
      <c r="B18" s="7"/>
    </row>
    <row r="19" spans="1:2" x14ac:dyDescent="0.25">
      <c r="A19" s="5"/>
      <c r="B19" s="7"/>
    </row>
    <row r="20" spans="1:2" x14ac:dyDescent="0.25">
      <c r="A20" s="5"/>
      <c r="B20" s="7"/>
    </row>
    <row r="21" spans="1:2" x14ac:dyDescent="0.25">
      <c r="A21" s="5"/>
      <c r="B21" s="7"/>
    </row>
    <row r="22" spans="1:2" x14ac:dyDescent="0.25">
      <c r="A22" s="5"/>
      <c r="B22" s="7"/>
    </row>
    <row r="23" spans="1:2" x14ac:dyDescent="0.25">
      <c r="A23" s="5"/>
      <c r="B23" s="7"/>
    </row>
    <row r="24" spans="1:2" x14ac:dyDescent="0.25">
      <c r="A24" s="5"/>
    </row>
    <row r="25" spans="1:2" x14ac:dyDescent="0.25">
      <c r="A25" s="5"/>
    </row>
    <row r="26" spans="1:2" x14ac:dyDescent="0.25">
      <c r="A26" s="5"/>
    </row>
    <row r="27" spans="1:2" x14ac:dyDescent="0.25">
      <c r="A27" s="5"/>
    </row>
    <row r="28" spans="1:2" x14ac:dyDescent="0.25">
      <c r="A28" s="5"/>
    </row>
    <row r="29" spans="1:2" x14ac:dyDescent="0.25">
      <c r="A29" s="5"/>
    </row>
    <row r="30" spans="1:2" x14ac:dyDescent="0.25">
      <c r="A30" s="5"/>
    </row>
    <row r="31" spans="1:2" x14ac:dyDescent="0.25">
      <c r="A31" s="5"/>
    </row>
    <row r="32" spans="1:2"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row r="1523" spans="1:1" x14ac:dyDescent="0.25">
      <c r="A1523" s="5"/>
    </row>
    <row r="1524" spans="1:1" x14ac:dyDescent="0.25">
      <c r="A1524" s="5"/>
    </row>
    <row r="1525" spans="1:1" x14ac:dyDescent="0.25">
      <c r="A1525" s="5"/>
    </row>
    <row r="1526" spans="1:1" x14ac:dyDescent="0.25">
      <c r="A1526" s="5"/>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ACB6-4511-43A6-ABD1-826899AA386A}">
  <sheetPr>
    <tabColor theme="1"/>
  </sheetPr>
  <dimension ref="B1:B4"/>
  <sheetViews>
    <sheetView showGridLines="0" zoomScaleNormal="100" workbookViewId="0">
      <selection activeCell="B1" sqref="A1:XFD1048576"/>
    </sheetView>
  </sheetViews>
  <sheetFormatPr defaultRowHeight="15" x14ac:dyDescent="0.25"/>
  <cols>
    <col min="1" max="1" width="9.140625" style="24" customWidth="1"/>
    <col min="2" max="2" width="3.42578125" style="24" customWidth="1"/>
    <col min="3" max="16384" width="9.140625" style="24"/>
  </cols>
  <sheetData>
    <row r="1" spans="2:2" s="6" customFormat="1" ht="45" customHeight="1" x14ac:dyDescent="0.4">
      <c r="B1" s="6" t="s">
        <v>1560</v>
      </c>
    </row>
    <row r="2" spans="2:2" ht="28.5" x14ac:dyDescent="0.25">
      <c r="B2" s="205" t="s">
        <v>4</v>
      </c>
    </row>
    <row r="3" spans="2:2" x14ac:dyDescent="0.25">
      <c r="B3" s="206" t="str">
        <f>'Table 17'!B2</f>
        <v>Table 17: Number and Nature of Complaints due to the October 11 – 12, 2021 PSPS Event</v>
      </c>
    </row>
    <row r="4" spans="2:2" x14ac:dyDescent="0.25">
      <c r="B4" s="206" t="str">
        <f>'Table 18'!_Ref80948788</f>
        <v>Table 18: Count and Type of Claim(s) Received</v>
      </c>
    </row>
  </sheetData>
  <hyperlinks>
    <hyperlink ref="B3" r:id="rId1" location="'Table 17'!A1" display="'Table 17'!A1" xr:uid="{148850BB-59C5-484E-A6C3-26A81C2F8003}"/>
    <hyperlink ref="B4" r:id="rId2" location="'Table 18'!A1" display="'Table 18'!A1" xr:uid="{40C4BE31-8DD7-4FA7-B06C-4DD0011A7EEC}"/>
  </hyperlinks>
  <pageMargins left="0.7" right="0.7" top="0.75" bottom="0.75" header="0.3" footer="0.3"/>
  <pageSetup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373C-1DB5-4A2B-9F46-864EE9470CFD}">
  <dimension ref="A1:C1530"/>
  <sheetViews>
    <sheetView showGridLines="0" zoomScaleNormal="100" workbookViewId="0">
      <selection activeCell="B1" sqref="B1"/>
    </sheetView>
  </sheetViews>
  <sheetFormatPr defaultRowHeight="15" x14ac:dyDescent="0.25"/>
  <cols>
    <col min="1" max="1" width="9.140625" customWidth="1"/>
    <col min="2" max="2" width="107.5703125" customWidth="1"/>
    <col min="3" max="3" width="11" customWidth="1"/>
  </cols>
  <sheetData>
    <row r="1" spans="1:3" s="6" customFormat="1" ht="45" customHeight="1" x14ac:dyDescent="0.4">
      <c r="B1" s="6" t="s">
        <v>1560</v>
      </c>
    </row>
    <row r="2" spans="1:3" ht="15.75" thickBot="1" x14ac:dyDescent="0.3">
      <c r="A2" s="5"/>
      <c r="B2" s="4" t="s">
        <v>324</v>
      </c>
    </row>
    <row r="3" spans="1:3" ht="21.75" thickBot="1" x14ac:dyDescent="0.3">
      <c r="A3" s="5"/>
      <c r="B3" s="63" t="s">
        <v>312</v>
      </c>
      <c r="C3" s="35" t="s">
        <v>313</v>
      </c>
    </row>
    <row r="4" spans="1:3" x14ac:dyDescent="0.25">
      <c r="A4" s="5"/>
      <c r="B4" s="106" t="s">
        <v>314</v>
      </c>
      <c r="C4" s="189">
        <v>87</v>
      </c>
    </row>
    <row r="5" spans="1:3" ht="34.5" thickBot="1" x14ac:dyDescent="0.3">
      <c r="A5" s="5"/>
      <c r="B5" s="95" t="s">
        <v>315</v>
      </c>
      <c r="C5" s="190"/>
    </row>
    <row r="6" spans="1:3" x14ac:dyDescent="0.25">
      <c r="A6" s="5"/>
      <c r="B6" s="106" t="s">
        <v>316</v>
      </c>
      <c r="C6" s="189">
        <v>111</v>
      </c>
    </row>
    <row r="7" spans="1:3" ht="23.25" thickBot="1" x14ac:dyDescent="0.3">
      <c r="A7" s="5"/>
      <c r="B7" s="95" t="s">
        <v>317</v>
      </c>
      <c r="C7" s="190"/>
    </row>
    <row r="8" spans="1:3" x14ac:dyDescent="0.25">
      <c r="A8" s="5"/>
      <c r="B8" s="106" t="s">
        <v>318</v>
      </c>
      <c r="C8" s="189">
        <v>54</v>
      </c>
    </row>
    <row r="9" spans="1:3" ht="23.25" thickBot="1" x14ac:dyDescent="0.3">
      <c r="A9" s="5"/>
      <c r="B9" s="95" t="s">
        <v>319</v>
      </c>
      <c r="C9" s="190"/>
    </row>
    <row r="10" spans="1:3" x14ac:dyDescent="0.25">
      <c r="A10" s="5"/>
      <c r="B10" s="106" t="s">
        <v>320</v>
      </c>
      <c r="C10" s="189">
        <v>121</v>
      </c>
    </row>
    <row r="11" spans="1:3" ht="23.25" thickBot="1" x14ac:dyDescent="0.3">
      <c r="A11" s="5"/>
      <c r="B11" s="95" t="s">
        <v>321</v>
      </c>
      <c r="C11" s="190"/>
    </row>
    <row r="12" spans="1:3" x14ac:dyDescent="0.25">
      <c r="A12" s="5"/>
      <c r="B12" s="106" t="s">
        <v>322</v>
      </c>
      <c r="C12" s="189">
        <v>16</v>
      </c>
    </row>
    <row r="13" spans="1:3" ht="23.25" thickBot="1" x14ac:dyDescent="0.3">
      <c r="A13" s="5"/>
      <c r="B13" s="95" t="s">
        <v>323</v>
      </c>
      <c r="C13" s="190"/>
    </row>
    <row r="14" spans="1:3" x14ac:dyDescent="0.25">
      <c r="A14" s="5"/>
      <c r="B14" s="7"/>
    </row>
    <row r="15" spans="1:3" x14ac:dyDescent="0.25">
      <c r="A15" s="5"/>
      <c r="B15" s="7"/>
    </row>
    <row r="16" spans="1:3" x14ac:dyDescent="0.25">
      <c r="A16" s="5"/>
      <c r="B16" s="7"/>
    </row>
    <row r="17" spans="1:2" x14ac:dyDescent="0.25">
      <c r="A17" s="5"/>
      <c r="B17" s="7"/>
    </row>
    <row r="18" spans="1:2" x14ac:dyDescent="0.25">
      <c r="A18" s="5"/>
      <c r="B18" s="7"/>
    </row>
    <row r="19" spans="1:2" x14ac:dyDescent="0.25">
      <c r="A19" s="5"/>
      <c r="B19" s="7"/>
    </row>
    <row r="20" spans="1:2" x14ac:dyDescent="0.25">
      <c r="A20" s="5"/>
      <c r="B20" s="7"/>
    </row>
    <row r="21" spans="1:2" x14ac:dyDescent="0.25">
      <c r="A21" s="5"/>
      <c r="B21" s="7"/>
    </row>
    <row r="22" spans="1:2" x14ac:dyDescent="0.25">
      <c r="A22" s="5"/>
      <c r="B22" s="7"/>
    </row>
    <row r="23" spans="1:2" x14ac:dyDescent="0.25">
      <c r="A23" s="5"/>
      <c r="B23" s="7"/>
    </row>
    <row r="24" spans="1:2" x14ac:dyDescent="0.25">
      <c r="A24" s="5"/>
      <c r="B24" s="7"/>
    </row>
    <row r="25" spans="1:2" x14ac:dyDescent="0.25">
      <c r="A25" s="5"/>
      <c r="B25" s="7"/>
    </row>
    <row r="26" spans="1:2" x14ac:dyDescent="0.25">
      <c r="A26" s="5"/>
      <c r="B26" s="7"/>
    </row>
    <row r="27" spans="1:2" x14ac:dyDescent="0.25">
      <c r="A27" s="5"/>
      <c r="B27" s="7"/>
    </row>
    <row r="28" spans="1:2" x14ac:dyDescent="0.25">
      <c r="A28" s="5"/>
    </row>
    <row r="29" spans="1:2" x14ac:dyDescent="0.25">
      <c r="A29" s="5"/>
    </row>
    <row r="30" spans="1:2" x14ac:dyDescent="0.25">
      <c r="A30" s="5"/>
    </row>
    <row r="31" spans="1:2" x14ac:dyDescent="0.25">
      <c r="A31" s="5"/>
    </row>
    <row r="32" spans="1:2"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row r="1523" spans="1:1" x14ac:dyDescent="0.25">
      <c r="A1523" s="5"/>
    </row>
    <row r="1524" spans="1:1" x14ac:dyDescent="0.25">
      <c r="A1524" s="5"/>
    </row>
    <row r="1525" spans="1:1" x14ac:dyDescent="0.25">
      <c r="A1525" s="5"/>
    </row>
    <row r="1526" spans="1:1" x14ac:dyDescent="0.25">
      <c r="A1526" s="5"/>
    </row>
    <row r="1527" spans="1:1" x14ac:dyDescent="0.25">
      <c r="A1527" s="5"/>
    </row>
    <row r="1528" spans="1:1" x14ac:dyDescent="0.25">
      <c r="A1528" s="5"/>
    </row>
    <row r="1529" spans="1:1" x14ac:dyDescent="0.25">
      <c r="A1529" s="5"/>
    </row>
    <row r="1530" spans="1:1" x14ac:dyDescent="0.25">
      <c r="A1530" s="5"/>
    </row>
  </sheetData>
  <mergeCells count="5">
    <mergeCell ref="C4:C5"/>
    <mergeCell ref="C6:C7"/>
    <mergeCell ref="C8:C9"/>
    <mergeCell ref="C10:C11"/>
    <mergeCell ref="C12:C13"/>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E71EA-4FD0-4BA2-BBBE-E4D92AE497A0}">
  <dimension ref="B1:C16"/>
  <sheetViews>
    <sheetView showGridLines="0" zoomScaleNormal="100" workbookViewId="0">
      <selection activeCell="B1" sqref="B1"/>
    </sheetView>
  </sheetViews>
  <sheetFormatPr defaultRowHeight="15" x14ac:dyDescent="0.25"/>
  <cols>
    <col min="1" max="1" width="9.140625" style="5" customWidth="1"/>
    <col min="2" max="2" width="46.7109375" style="5" customWidth="1"/>
    <col min="3" max="3" width="22.28515625" style="5" customWidth="1"/>
    <col min="4" max="4" width="13" style="5" customWidth="1"/>
    <col min="5" max="16384" width="9.140625" style="5"/>
  </cols>
  <sheetData>
    <row r="1" spans="2:3" s="6" customFormat="1" ht="45" customHeight="1" x14ac:dyDescent="0.4">
      <c r="B1" s="6" t="s">
        <v>1560</v>
      </c>
    </row>
    <row r="2" spans="2:3" ht="15.75" thickBot="1" x14ac:dyDescent="0.3">
      <c r="B2" s="2" t="s">
        <v>325</v>
      </c>
      <c r="C2" s="3"/>
    </row>
    <row r="3" spans="2:3" x14ac:dyDescent="0.25">
      <c r="B3" s="107" t="s">
        <v>326</v>
      </c>
      <c r="C3" s="43" t="s">
        <v>327</v>
      </c>
    </row>
    <row r="4" spans="2:3" x14ac:dyDescent="0.25">
      <c r="B4" s="10" t="s">
        <v>328</v>
      </c>
      <c r="C4" s="31">
        <v>1</v>
      </c>
    </row>
    <row r="5" spans="2:3" x14ac:dyDescent="0.25">
      <c r="B5" s="10" t="s">
        <v>329</v>
      </c>
      <c r="C5" s="31">
        <v>1</v>
      </c>
    </row>
    <row r="6" spans="2:3" x14ac:dyDescent="0.25">
      <c r="B6" s="10" t="s">
        <v>330</v>
      </c>
      <c r="C6" s="31">
        <v>8</v>
      </c>
    </row>
    <row r="7" spans="2:3" ht="15.75" thickBot="1" x14ac:dyDescent="0.3">
      <c r="B7" s="12" t="s">
        <v>331</v>
      </c>
      <c r="C7" s="32">
        <v>3</v>
      </c>
    </row>
    <row r="8" spans="2:3" x14ac:dyDescent="0.25">
      <c r="B8" s="7"/>
    </row>
    <row r="9" spans="2:3" x14ac:dyDescent="0.25">
      <c r="B9" s="7"/>
    </row>
    <row r="10" spans="2:3" x14ac:dyDescent="0.25">
      <c r="B10" s="7"/>
    </row>
    <row r="11" spans="2:3" x14ac:dyDescent="0.25">
      <c r="B11" s="7"/>
    </row>
    <row r="12" spans="2:3" x14ac:dyDescent="0.25">
      <c r="B12" s="7"/>
    </row>
    <row r="13" spans="2:3" x14ac:dyDescent="0.25">
      <c r="B13" s="7"/>
    </row>
    <row r="14" spans="2:3" x14ac:dyDescent="0.25">
      <c r="B14" s="7"/>
    </row>
    <row r="15" spans="2:3" x14ac:dyDescent="0.25">
      <c r="B15" s="7"/>
    </row>
    <row r="16" spans="2:3" x14ac:dyDescent="0.25">
      <c r="B16" s="7"/>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C9BD3-D219-46EB-933E-3AAF333DB2F1}">
  <sheetPr>
    <tabColor theme="1"/>
  </sheetPr>
  <dimension ref="B1:B1536"/>
  <sheetViews>
    <sheetView showGridLines="0" zoomScaleNormal="100" workbookViewId="0">
      <selection activeCell="B1" sqref="A1:XFD1048576"/>
    </sheetView>
  </sheetViews>
  <sheetFormatPr defaultRowHeight="15" x14ac:dyDescent="0.25"/>
  <cols>
    <col min="1" max="1" width="9.140625" style="24" customWidth="1"/>
    <col min="2" max="2" width="3.42578125" style="24" customWidth="1"/>
    <col min="3" max="16384" width="9.140625" style="24"/>
  </cols>
  <sheetData>
    <row r="1" spans="2:2" s="6" customFormat="1" ht="45" customHeight="1" x14ac:dyDescent="0.4">
      <c r="B1" s="6" t="s">
        <v>1560</v>
      </c>
    </row>
    <row r="2" spans="2:2" s="24" customFormat="1" ht="28.5" x14ac:dyDescent="0.25">
      <c r="B2" s="205" t="s">
        <v>5</v>
      </c>
    </row>
    <row r="3" spans="2:2" s="24" customFormat="1" x14ac:dyDescent="0.25">
      <c r="B3" s="206" t="str">
        <f>'Table 19'!_Ref80897658</f>
        <v>Table 19: Weather All-Clear Times</v>
      </c>
    </row>
    <row r="4" spans="2:2" s="24" customFormat="1" x14ac:dyDescent="0.25">
      <c r="B4" s="206" t="str">
        <f>'Table 20'!B2</f>
        <v>Table 20: Circuits PG&amp;E was Unable to Restore within 24 Hours of the Weather All Clear</v>
      </c>
    </row>
    <row r="5" spans="2:2" s="24" customFormat="1" x14ac:dyDescent="0.25"/>
    <row r="6" spans="2:2" s="24" customFormat="1" x14ac:dyDescent="0.25"/>
    <row r="7" spans="2:2" s="24" customFormat="1" x14ac:dyDescent="0.25"/>
    <row r="8" spans="2:2" s="24" customFormat="1" x14ac:dyDescent="0.25"/>
    <row r="9" spans="2:2" s="24" customFormat="1" x14ac:dyDescent="0.25"/>
    <row r="10" spans="2:2" s="24" customFormat="1" x14ac:dyDescent="0.25"/>
    <row r="11" spans="2:2" s="24" customFormat="1" x14ac:dyDescent="0.25"/>
    <row r="12" spans="2:2" s="24" customFormat="1" x14ac:dyDescent="0.25"/>
    <row r="13" spans="2:2" s="24" customFormat="1" x14ac:dyDescent="0.25"/>
    <row r="14" spans="2:2" s="24" customFormat="1" x14ac:dyDescent="0.25"/>
    <row r="15" spans="2:2" s="24" customFormat="1" x14ac:dyDescent="0.25"/>
    <row r="16" spans="2:2" s="24" customFormat="1" x14ac:dyDescent="0.25"/>
    <row r="17" s="24" customFormat="1" x14ac:dyDescent="0.25"/>
    <row r="18" s="24" customFormat="1" x14ac:dyDescent="0.25"/>
    <row r="19" s="24" customFormat="1" x14ac:dyDescent="0.25"/>
    <row r="20" s="24" customFormat="1" x14ac:dyDescent="0.25"/>
    <row r="21" s="24" customFormat="1" x14ac:dyDescent="0.25"/>
    <row r="22" s="24" customFormat="1" x14ac:dyDescent="0.25"/>
    <row r="23" s="24" customFormat="1" x14ac:dyDescent="0.25"/>
    <row r="24" s="24" customFormat="1" x14ac:dyDescent="0.25"/>
    <row r="25" s="24" customFormat="1" x14ac:dyDescent="0.25"/>
    <row r="26" s="24" customFormat="1" x14ac:dyDescent="0.25"/>
    <row r="27" s="24" customFormat="1" x14ac:dyDescent="0.25"/>
    <row r="28" s="24" customFormat="1" x14ac:dyDescent="0.25"/>
    <row r="29" s="24" customFormat="1" x14ac:dyDescent="0.25"/>
    <row r="30" s="24" customFormat="1" x14ac:dyDescent="0.25"/>
    <row r="31" s="24" customFormat="1" x14ac:dyDescent="0.25"/>
    <row r="32" s="24" customFormat="1" x14ac:dyDescent="0.25"/>
    <row r="33" s="24" customFormat="1" x14ac:dyDescent="0.25"/>
    <row r="34" s="24" customFormat="1" x14ac:dyDescent="0.25"/>
    <row r="35" s="24" customFormat="1" x14ac:dyDescent="0.25"/>
    <row r="36" s="24" customFormat="1" x14ac:dyDescent="0.25"/>
    <row r="37" s="24" customFormat="1" x14ac:dyDescent="0.25"/>
    <row r="38" s="24" customFormat="1" x14ac:dyDescent="0.25"/>
    <row r="39" s="24" customFormat="1" x14ac:dyDescent="0.25"/>
    <row r="40" s="24" customFormat="1" x14ac:dyDescent="0.25"/>
    <row r="41" s="24" customFormat="1" x14ac:dyDescent="0.25"/>
    <row r="42" s="24" customFormat="1" x14ac:dyDescent="0.25"/>
    <row r="43" s="24" customFormat="1" x14ac:dyDescent="0.25"/>
    <row r="44" s="24" customFormat="1" x14ac:dyDescent="0.25"/>
    <row r="45" s="24" customFormat="1" x14ac:dyDescent="0.25"/>
    <row r="46" s="24" customFormat="1" x14ac:dyDescent="0.25"/>
    <row r="47" s="24" customFormat="1" x14ac:dyDescent="0.25"/>
    <row r="48" s="24" customFormat="1" x14ac:dyDescent="0.25"/>
    <row r="49" s="24" customFormat="1" x14ac:dyDescent="0.25"/>
    <row r="50" s="24" customFormat="1" x14ac:dyDescent="0.25"/>
    <row r="51" s="24" customFormat="1" x14ac:dyDescent="0.25"/>
    <row r="52" s="24" customFormat="1" x14ac:dyDescent="0.25"/>
    <row r="53" s="24" customFormat="1" x14ac:dyDescent="0.25"/>
    <row r="54" s="24" customFormat="1" x14ac:dyDescent="0.25"/>
    <row r="55" s="24" customFormat="1" x14ac:dyDescent="0.25"/>
    <row r="56" s="24" customFormat="1" x14ac:dyDescent="0.25"/>
    <row r="57" s="24" customFormat="1" x14ac:dyDescent="0.25"/>
    <row r="58" s="24" customFormat="1" x14ac:dyDescent="0.25"/>
    <row r="59" s="24" customFormat="1" x14ac:dyDescent="0.25"/>
    <row r="60" s="24" customFormat="1" x14ac:dyDescent="0.25"/>
    <row r="61" s="24" customFormat="1" x14ac:dyDescent="0.25"/>
    <row r="62" s="24" customFormat="1" x14ac:dyDescent="0.25"/>
    <row r="63" s="24" customFormat="1" x14ac:dyDescent="0.25"/>
    <row r="64" s="24" customFormat="1" x14ac:dyDescent="0.25"/>
    <row r="65" s="24" customFormat="1" x14ac:dyDescent="0.25"/>
    <row r="66" s="24" customFormat="1" x14ac:dyDescent="0.25"/>
    <row r="67" s="24" customFormat="1" x14ac:dyDescent="0.25"/>
    <row r="68" s="24" customFormat="1" x14ac:dyDescent="0.25"/>
    <row r="69" s="24" customFormat="1" x14ac:dyDescent="0.25"/>
    <row r="70" s="24" customFormat="1" x14ac:dyDescent="0.25"/>
    <row r="71" s="24" customFormat="1" x14ac:dyDescent="0.25"/>
    <row r="72" s="24" customFormat="1" x14ac:dyDescent="0.25"/>
    <row r="73" s="24" customFormat="1" x14ac:dyDescent="0.25"/>
    <row r="74" s="24" customFormat="1" x14ac:dyDescent="0.25"/>
    <row r="75" s="24" customFormat="1" x14ac:dyDescent="0.25"/>
    <row r="76" s="24" customFormat="1" x14ac:dyDescent="0.25"/>
    <row r="77" s="24" customFormat="1" x14ac:dyDescent="0.25"/>
    <row r="78" s="24" customFormat="1" x14ac:dyDescent="0.25"/>
    <row r="79" s="24" customFormat="1" x14ac:dyDescent="0.25"/>
    <row r="80" s="24" customFormat="1" x14ac:dyDescent="0.25"/>
    <row r="81" s="24" customFormat="1" x14ac:dyDescent="0.25"/>
    <row r="82" s="24" customFormat="1" x14ac:dyDescent="0.25"/>
    <row r="83" s="24" customFormat="1" x14ac:dyDescent="0.25"/>
    <row r="84" s="24" customFormat="1" x14ac:dyDescent="0.25"/>
    <row r="85" s="24" customFormat="1" x14ac:dyDescent="0.25"/>
    <row r="86" s="24" customFormat="1" x14ac:dyDescent="0.25"/>
    <row r="87" s="24" customFormat="1" x14ac:dyDescent="0.25"/>
    <row r="88" s="24" customFormat="1" x14ac:dyDescent="0.25"/>
    <row r="89" s="24" customFormat="1" x14ac:dyDescent="0.25"/>
    <row r="90" s="24" customFormat="1" x14ac:dyDescent="0.25"/>
    <row r="91" s="24" customFormat="1" x14ac:dyDescent="0.25"/>
    <row r="92" s="24" customFormat="1" x14ac:dyDescent="0.25"/>
    <row r="93" s="24" customFormat="1" x14ac:dyDescent="0.25"/>
    <row r="94" s="24" customFormat="1" x14ac:dyDescent="0.25"/>
    <row r="95" s="24" customFormat="1" x14ac:dyDescent="0.25"/>
    <row r="96" s="24" customFormat="1" x14ac:dyDescent="0.25"/>
    <row r="97" s="24" customFormat="1" x14ac:dyDescent="0.25"/>
    <row r="98" s="24" customFormat="1" x14ac:dyDescent="0.25"/>
    <row r="99" s="24" customFormat="1" x14ac:dyDescent="0.25"/>
    <row r="100" s="24" customFormat="1" x14ac:dyDescent="0.25"/>
    <row r="101" s="24" customFormat="1" x14ac:dyDescent="0.25"/>
    <row r="102" s="24" customFormat="1" x14ac:dyDescent="0.25"/>
    <row r="103" s="24" customFormat="1" x14ac:dyDescent="0.25"/>
    <row r="104" s="24" customFormat="1" x14ac:dyDescent="0.25"/>
    <row r="105" s="24" customFormat="1" x14ac:dyDescent="0.25"/>
    <row r="106" s="24" customFormat="1" x14ac:dyDescent="0.25"/>
    <row r="107" s="24" customFormat="1" x14ac:dyDescent="0.25"/>
    <row r="108" s="24" customFormat="1" x14ac:dyDescent="0.25"/>
    <row r="109" s="24" customFormat="1" x14ac:dyDescent="0.25"/>
    <row r="110" s="24" customFormat="1" x14ac:dyDescent="0.25"/>
    <row r="111" s="24" customFormat="1" x14ac:dyDescent="0.25"/>
    <row r="112" s="24" customFormat="1" x14ac:dyDescent="0.25"/>
    <row r="113" s="24" customFormat="1" x14ac:dyDescent="0.25"/>
    <row r="114" s="24" customFormat="1" x14ac:dyDescent="0.25"/>
    <row r="115" s="24" customFormat="1" x14ac:dyDescent="0.25"/>
    <row r="116" s="24" customFormat="1" x14ac:dyDescent="0.25"/>
    <row r="117" s="24" customFormat="1" x14ac:dyDescent="0.25"/>
    <row r="118" s="24" customFormat="1" x14ac:dyDescent="0.25"/>
    <row r="119" s="24" customFormat="1" x14ac:dyDescent="0.25"/>
    <row r="120" s="24" customFormat="1" x14ac:dyDescent="0.25"/>
    <row r="121" s="24" customFormat="1" x14ac:dyDescent="0.25"/>
    <row r="122" s="24" customFormat="1" x14ac:dyDescent="0.25"/>
    <row r="123" s="24" customFormat="1" x14ac:dyDescent="0.25"/>
    <row r="124" s="24" customFormat="1" x14ac:dyDescent="0.25"/>
    <row r="125" s="24" customFormat="1" x14ac:dyDescent="0.25"/>
    <row r="126" s="24" customFormat="1" x14ac:dyDescent="0.25"/>
    <row r="127" s="24" customFormat="1" x14ac:dyDescent="0.25"/>
    <row r="128" s="24" customFormat="1" x14ac:dyDescent="0.25"/>
    <row r="129" s="24" customFormat="1" x14ac:dyDescent="0.25"/>
    <row r="130" s="24" customFormat="1" x14ac:dyDescent="0.25"/>
    <row r="131" s="24" customFormat="1" x14ac:dyDescent="0.25"/>
    <row r="132" s="24" customFormat="1" x14ac:dyDescent="0.25"/>
    <row r="133" s="24" customFormat="1" x14ac:dyDescent="0.25"/>
    <row r="134" s="24" customFormat="1" x14ac:dyDescent="0.25"/>
    <row r="135" s="24" customFormat="1" x14ac:dyDescent="0.25"/>
    <row r="136" s="24" customFormat="1" x14ac:dyDescent="0.25"/>
    <row r="137" s="24" customFormat="1" x14ac:dyDescent="0.25"/>
    <row r="138" s="24" customFormat="1" x14ac:dyDescent="0.25"/>
    <row r="139" s="24" customFormat="1" x14ac:dyDescent="0.25"/>
    <row r="140" s="24" customFormat="1" x14ac:dyDescent="0.25"/>
    <row r="141" s="24" customFormat="1" x14ac:dyDescent="0.25"/>
    <row r="142" s="24" customFormat="1" x14ac:dyDescent="0.25"/>
    <row r="143" s="24" customFormat="1" x14ac:dyDescent="0.25"/>
    <row r="144" s="24" customFormat="1" x14ac:dyDescent="0.25"/>
    <row r="145" s="24" customFormat="1" x14ac:dyDescent="0.25"/>
    <row r="146" s="24" customFormat="1" x14ac:dyDescent="0.25"/>
    <row r="147" s="24" customFormat="1" x14ac:dyDescent="0.25"/>
    <row r="148" s="24" customFormat="1" x14ac:dyDescent="0.25"/>
    <row r="149" s="24" customFormat="1" x14ac:dyDescent="0.25"/>
    <row r="150" s="24" customFormat="1" x14ac:dyDescent="0.25"/>
    <row r="151" s="24" customFormat="1" x14ac:dyDescent="0.25"/>
    <row r="152" s="24" customFormat="1" x14ac:dyDescent="0.25"/>
    <row r="153" s="24" customFormat="1" x14ac:dyDescent="0.25"/>
    <row r="154" s="24" customFormat="1" x14ac:dyDescent="0.25"/>
    <row r="155" s="24" customFormat="1" x14ac:dyDescent="0.25"/>
    <row r="156" s="24" customFormat="1" x14ac:dyDescent="0.25"/>
    <row r="157" s="24" customFormat="1" x14ac:dyDescent="0.25"/>
    <row r="158" s="24" customFormat="1" x14ac:dyDescent="0.25"/>
    <row r="159" s="24" customFormat="1" x14ac:dyDescent="0.25"/>
    <row r="160" s="24" customFormat="1" x14ac:dyDescent="0.25"/>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row r="170" s="24" customFormat="1" x14ac:dyDescent="0.25"/>
    <row r="171" s="24" customFormat="1" x14ac:dyDescent="0.25"/>
    <row r="172" s="24" customFormat="1" x14ac:dyDescent="0.25"/>
    <row r="173" s="24" customFormat="1" x14ac:dyDescent="0.25"/>
    <row r="174" s="24" customFormat="1" x14ac:dyDescent="0.25"/>
    <row r="175" s="24" customFormat="1" x14ac:dyDescent="0.25"/>
    <row r="176" s="24" customFormat="1" x14ac:dyDescent="0.25"/>
    <row r="177" s="24" customFormat="1" x14ac:dyDescent="0.25"/>
    <row r="178" s="24" customFormat="1" x14ac:dyDescent="0.25"/>
    <row r="179" s="24" customFormat="1" x14ac:dyDescent="0.25"/>
    <row r="180" s="24" customFormat="1" x14ac:dyDescent="0.25"/>
    <row r="181" s="24" customFormat="1" x14ac:dyDescent="0.25"/>
    <row r="182" s="24" customFormat="1" x14ac:dyDescent="0.25"/>
    <row r="183" s="24" customFormat="1" x14ac:dyDescent="0.25"/>
    <row r="184" s="24" customFormat="1" x14ac:dyDescent="0.25"/>
    <row r="185" s="24" customFormat="1" x14ac:dyDescent="0.25"/>
    <row r="186" s="24" customFormat="1" x14ac:dyDescent="0.25"/>
    <row r="187" s="24" customFormat="1" x14ac:dyDescent="0.25"/>
    <row r="188" s="24" customFormat="1" x14ac:dyDescent="0.25"/>
    <row r="189" s="24" customFormat="1" x14ac:dyDescent="0.25"/>
    <row r="190" s="24" customFormat="1" x14ac:dyDescent="0.25"/>
    <row r="191" s="24" customFormat="1" x14ac:dyDescent="0.25"/>
    <row r="192" s="24" customFormat="1" x14ac:dyDescent="0.25"/>
    <row r="193" s="24" customFormat="1" x14ac:dyDescent="0.25"/>
    <row r="194" s="24" customFormat="1" x14ac:dyDescent="0.25"/>
    <row r="195" s="24" customFormat="1" x14ac:dyDescent="0.25"/>
    <row r="196" s="24" customFormat="1" x14ac:dyDescent="0.25"/>
    <row r="197" s="24" customFormat="1" x14ac:dyDescent="0.25"/>
    <row r="198" s="24" customFormat="1" x14ac:dyDescent="0.25"/>
    <row r="199" s="24" customFormat="1" x14ac:dyDescent="0.25"/>
    <row r="200" s="24" customFormat="1" x14ac:dyDescent="0.25"/>
    <row r="201" s="24" customFormat="1" x14ac:dyDescent="0.25"/>
    <row r="202" s="24" customFormat="1" x14ac:dyDescent="0.25"/>
    <row r="203" s="24" customFormat="1" x14ac:dyDescent="0.25"/>
    <row r="204" s="24" customFormat="1" x14ac:dyDescent="0.25"/>
    <row r="205" s="24" customFormat="1" x14ac:dyDescent="0.25"/>
    <row r="206" s="24" customFormat="1" x14ac:dyDescent="0.25"/>
    <row r="207" s="24" customFormat="1" x14ac:dyDescent="0.25"/>
    <row r="208" s="24" customFormat="1" x14ac:dyDescent="0.25"/>
    <row r="209" s="24" customFormat="1" x14ac:dyDescent="0.25"/>
    <row r="210" s="24" customFormat="1" x14ac:dyDescent="0.25"/>
    <row r="211" s="24" customFormat="1" x14ac:dyDescent="0.25"/>
    <row r="212" s="24" customFormat="1" x14ac:dyDescent="0.25"/>
    <row r="213" s="24" customFormat="1" x14ac:dyDescent="0.25"/>
    <row r="214" s="24" customFormat="1" x14ac:dyDescent="0.25"/>
    <row r="215" s="24" customFormat="1" x14ac:dyDescent="0.25"/>
    <row r="216" s="24" customFormat="1" x14ac:dyDescent="0.25"/>
    <row r="217" s="24" customFormat="1" x14ac:dyDescent="0.25"/>
    <row r="218" s="24" customFormat="1" x14ac:dyDescent="0.25"/>
    <row r="219" s="24" customFormat="1" x14ac:dyDescent="0.25"/>
    <row r="220" s="24" customFormat="1" x14ac:dyDescent="0.25"/>
    <row r="221" s="24" customFormat="1" x14ac:dyDescent="0.25"/>
    <row r="222" s="24" customFormat="1" x14ac:dyDescent="0.25"/>
    <row r="223" s="24" customFormat="1" x14ac:dyDescent="0.25"/>
    <row r="224" s="24" customFormat="1" x14ac:dyDescent="0.25"/>
    <row r="225" s="24" customFormat="1" x14ac:dyDescent="0.25"/>
    <row r="226" s="24" customFormat="1" x14ac:dyDescent="0.25"/>
    <row r="227" s="24" customFormat="1" x14ac:dyDescent="0.25"/>
    <row r="228" s="24" customFormat="1" x14ac:dyDescent="0.25"/>
    <row r="229" s="24" customFormat="1" x14ac:dyDescent="0.25"/>
    <row r="230" s="24" customFormat="1" x14ac:dyDescent="0.25"/>
    <row r="231" s="24" customFormat="1" x14ac:dyDescent="0.25"/>
    <row r="232" s="24" customFormat="1" x14ac:dyDescent="0.25"/>
    <row r="233" s="24" customFormat="1" x14ac:dyDescent="0.25"/>
    <row r="234" s="24" customFormat="1" x14ac:dyDescent="0.25"/>
    <row r="235" s="24" customFormat="1" x14ac:dyDescent="0.25"/>
    <row r="236" s="24" customFormat="1" x14ac:dyDescent="0.25"/>
    <row r="237" s="24" customFormat="1" x14ac:dyDescent="0.25"/>
    <row r="238" s="24" customFormat="1" x14ac:dyDescent="0.25"/>
    <row r="239" s="24" customFormat="1" x14ac:dyDescent="0.25"/>
    <row r="240" s="24" customFormat="1" x14ac:dyDescent="0.25"/>
    <row r="241" s="24" customFormat="1" x14ac:dyDescent="0.25"/>
    <row r="242" s="24" customFormat="1" x14ac:dyDescent="0.25"/>
    <row r="243" s="24" customFormat="1" x14ac:dyDescent="0.25"/>
    <row r="244" s="24" customFormat="1" x14ac:dyDescent="0.25"/>
    <row r="245" s="24" customFormat="1" x14ac:dyDescent="0.25"/>
    <row r="246" s="24" customFormat="1" x14ac:dyDescent="0.25"/>
    <row r="247" s="24" customFormat="1" x14ac:dyDescent="0.25"/>
    <row r="248" s="24" customFormat="1" x14ac:dyDescent="0.25"/>
    <row r="249" s="24" customFormat="1" x14ac:dyDescent="0.25"/>
    <row r="250" s="24" customFormat="1" x14ac:dyDescent="0.25"/>
    <row r="251" s="24" customFormat="1" x14ac:dyDescent="0.25"/>
    <row r="252" s="24" customFormat="1" x14ac:dyDescent="0.25"/>
    <row r="253" s="24" customFormat="1" x14ac:dyDescent="0.25"/>
    <row r="254" s="24" customFormat="1" x14ac:dyDescent="0.25"/>
    <row r="255" s="24" customFormat="1" x14ac:dyDescent="0.25"/>
    <row r="256" s="24" customFormat="1" x14ac:dyDescent="0.25"/>
    <row r="257" s="24" customFormat="1" x14ac:dyDescent="0.25"/>
    <row r="258" s="24" customFormat="1" x14ac:dyDescent="0.25"/>
    <row r="259" s="24" customFormat="1" x14ac:dyDescent="0.25"/>
    <row r="260" s="24" customFormat="1" x14ac:dyDescent="0.25"/>
    <row r="261" s="24" customFormat="1" x14ac:dyDescent="0.25"/>
    <row r="262" s="24" customFormat="1" x14ac:dyDescent="0.25"/>
    <row r="263" s="24" customFormat="1" x14ac:dyDescent="0.25"/>
    <row r="264" s="24" customFormat="1" x14ac:dyDescent="0.25"/>
    <row r="265" s="24" customFormat="1" x14ac:dyDescent="0.25"/>
    <row r="266" s="24" customFormat="1" x14ac:dyDescent="0.25"/>
    <row r="267" s="24" customFormat="1" x14ac:dyDescent="0.25"/>
    <row r="268" s="24" customFormat="1" x14ac:dyDescent="0.25"/>
    <row r="269" s="24" customFormat="1" x14ac:dyDescent="0.25"/>
    <row r="270" s="24" customFormat="1" x14ac:dyDescent="0.25"/>
    <row r="271" s="24" customFormat="1" x14ac:dyDescent="0.25"/>
    <row r="272" s="24" customFormat="1" x14ac:dyDescent="0.25"/>
    <row r="273" s="24" customFormat="1" x14ac:dyDescent="0.25"/>
    <row r="274" s="24" customFormat="1" x14ac:dyDescent="0.25"/>
    <row r="275" s="24" customFormat="1" x14ac:dyDescent="0.25"/>
    <row r="276" s="24" customFormat="1" x14ac:dyDescent="0.25"/>
    <row r="277" s="24" customFormat="1" x14ac:dyDescent="0.25"/>
    <row r="278" s="24" customFormat="1" x14ac:dyDescent="0.25"/>
    <row r="279" s="24" customFormat="1" x14ac:dyDescent="0.25"/>
    <row r="280" s="24" customFormat="1" x14ac:dyDescent="0.25"/>
    <row r="281" s="24" customFormat="1" x14ac:dyDescent="0.25"/>
    <row r="282" s="24" customFormat="1" x14ac:dyDescent="0.25"/>
    <row r="283" s="24" customFormat="1" x14ac:dyDescent="0.25"/>
    <row r="284" s="24" customFormat="1" x14ac:dyDescent="0.25"/>
    <row r="285" s="24" customFormat="1" x14ac:dyDescent="0.25"/>
    <row r="286" s="24" customFormat="1" x14ac:dyDescent="0.25"/>
    <row r="287" s="24" customFormat="1" x14ac:dyDescent="0.25"/>
    <row r="288" s="24" customFormat="1" x14ac:dyDescent="0.25"/>
    <row r="289" s="24" customFormat="1" x14ac:dyDescent="0.25"/>
    <row r="290" s="24" customFormat="1" x14ac:dyDescent="0.25"/>
    <row r="291" s="24" customFormat="1" x14ac:dyDescent="0.25"/>
    <row r="292" s="24" customFormat="1" x14ac:dyDescent="0.25"/>
    <row r="293" s="24" customFormat="1" x14ac:dyDescent="0.25"/>
    <row r="294" s="24" customFormat="1" x14ac:dyDescent="0.25"/>
    <row r="295" s="24" customFormat="1" x14ac:dyDescent="0.25"/>
    <row r="296" s="24" customFormat="1" x14ac:dyDescent="0.25"/>
    <row r="297" s="24" customFormat="1" x14ac:dyDescent="0.25"/>
    <row r="298" s="24" customFormat="1" x14ac:dyDescent="0.25"/>
    <row r="299" s="24" customFormat="1" x14ac:dyDescent="0.25"/>
    <row r="300" s="24" customFormat="1" x14ac:dyDescent="0.25"/>
    <row r="301" s="24" customFormat="1" x14ac:dyDescent="0.25"/>
    <row r="302" s="24" customFormat="1" x14ac:dyDescent="0.25"/>
    <row r="303" s="24" customFormat="1" x14ac:dyDescent="0.25"/>
    <row r="304" s="24" customFormat="1" x14ac:dyDescent="0.25"/>
    <row r="305" s="24" customFormat="1" x14ac:dyDescent="0.25"/>
    <row r="306" s="24" customFormat="1" x14ac:dyDescent="0.25"/>
    <row r="307" s="24" customFormat="1" x14ac:dyDescent="0.25"/>
    <row r="308" s="24" customFormat="1" x14ac:dyDescent="0.25"/>
    <row r="309" s="24" customFormat="1" x14ac:dyDescent="0.25"/>
    <row r="310" s="24" customFormat="1" x14ac:dyDescent="0.25"/>
    <row r="311" s="24" customFormat="1" x14ac:dyDescent="0.25"/>
    <row r="312" s="24" customFormat="1" x14ac:dyDescent="0.25"/>
    <row r="313" s="24" customFormat="1" x14ac:dyDescent="0.25"/>
    <row r="314" s="24" customFormat="1" x14ac:dyDescent="0.25"/>
    <row r="315" s="24" customFormat="1" x14ac:dyDescent="0.25"/>
    <row r="316" s="24" customFormat="1" x14ac:dyDescent="0.25"/>
    <row r="317" s="24" customFormat="1" x14ac:dyDescent="0.25"/>
    <row r="318" s="24" customFormat="1" x14ac:dyDescent="0.25"/>
    <row r="319" s="24" customFormat="1" x14ac:dyDescent="0.25"/>
    <row r="320" s="24" customFormat="1" x14ac:dyDescent="0.25"/>
    <row r="321" s="24" customFormat="1" x14ac:dyDescent="0.25"/>
    <row r="322" s="24" customFormat="1" x14ac:dyDescent="0.25"/>
    <row r="323" s="24" customFormat="1" x14ac:dyDescent="0.25"/>
    <row r="324" s="24" customFormat="1" x14ac:dyDescent="0.25"/>
    <row r="325" s="24" customFormat="1" x14ac:dyDescent="0.25"/>
    <row r="326" s="24" customFormat="1" x14ac:dyDescent="0.25"/>
    <row r="327" s="24" customFormat="1" x14ac:dyDescent="0.25"/>
    <row r="328" s="24" customFormat="1" x14ac:dyDescent="0.25"/>
    <row r="329" s="24" customFormat="1" x14ac:dyDescent="0.25"/>
    <row r="330" s="24" customFormat="1" x14ac:dyDescent="0.25"/>
    <row r="331" s="24" customFormat="1" x14ac:dyDescent="0.25"/>
    <row r="332" s="24" customFormat="1" x14ac:dyDescent="0.25"/>
    <row r="333" s="24" customFormat="1" x14ac:dyDescent="0.25"/>
    <row r="334" s="24" customFormat="1" x14ac:dyDescent="0.25"/>
    <row r="335" s="24" customFormat="1" x14ac:dyDescent="0.25"/>
    <row r="336" s="24" customFormat="1" x14ac:dyDescent="0.25"/>
    <row r="337" s="24" customFormat="1" x14ac:dyDescent="0.25"/>
    <row r="338" s="24" customFormat="1" x14ac:dyDescent="0.25"/>
    <row r="339" s="24" customFormat="1" x14ac:dyDescent="0.25"/>
    <row r="340" s="24" customFormat="1" x14ac:dyDescent="0.25"/>
    <row r="341" s="24" customFormat="1" x14ac:dyDescent="0.25"/>
    <row r="342" s="24" customFormat="1" x14ac:dyDescent="0.25"/>
    <row r="343" s="24" customFormat="1" x14ac:dyDescent="0.25"/>
    <row r="344" s="24" customFormat="1" x14ac:dyDescent="0.25"/>
    <row r="345" s="24" customFormat="1" x14ac:dyDescent="0.25"/>
    <row r="346" s="24" customFormat="1" x14ac:dyDescent="0.25"/>
    <row r="347" s="24" customFormat="1" x14ac:dyDescent="0.25"/>
    <row r="348" s="24" customFormat="1" x14ac:dyDescent="0.25"/>
    <row r="349" s="24" customFormat="1" x14ac:dyDescent="0.25"/>
    <row r="350" s="24" customFormat="1" x14ac:dyDescent="0.25"/>
    <row r="351" s="24" customFormat="1" x14ac:dyDescent="0.25"/>
    <row r="352" s="24" customFormat="1" x14ac:dyDescent="0.25"/>
    <row r="353" s="24" customFormat="1" x14ac:dyDescent="0.25"/>
    <row r="354" s="24" customFormat="1" x14ac:dyDescent="0.25"/>
    <row r="355" s="24" customFormat="1" x14ac:dyDescent="0.25"/>
    <row r="356" s="24" customFormat="1" x14ac:dyDescent="0.25"/>
    <row r="357" s="24" customFormat="1" x14ac:dyDescent="0.25"/>
    <row r="358" s="24" customFormat="1" x14ac:dyDescent="0.25"/>
    <row r="359" s="24" customFormat="1" x14ac:dyDescent="0.25"/>
    <row r="360" s="24" customFormat="1" x14ac:dyDescent="0.25"/>
    <row r="361" s="24" customFormat="1" x14ac:dyDescent="0.25"/>
    <row r="362" s="24" customFormat="1" x14ac:dyDescent="0.25"/>
    <row r="363" s="24" customFormat="1" x14ac:dyDescent="0.25"/>
    <row r="364" s="24" customFormat="1" x14ac:dyDescent="0.25"/>
    <row r="365" s="24" customFormat="1" x14ac:dyDescent="0.25"/>
    <row r="366" s="24" customFormat="1" x14ac:dyDescent="0.25"/>
    <row r="367" s="24" customFormat="1" x14ac:dyDescent="0.25"/>
    <row r="368" s="24" customFormat="1" x14ac:dyDescent="0.25"/>
    <row r="369" s="24" customFormat="1" x14ac:dyDescent="0.25"/>
    <row r="370" s="24" customFormat="1" x14ac:dyDescent="0.25"/>
    <row r="371" s="24" customFormat="1" x14ac:dyDescent="0.25"/>
    <row r="372" s="24" customFormat="1" x14ac:dyDescent="0.25"/>
    <row r="373" s="24" customFormat="1" x14ac:dyDescent="0.25"/>
    <row r="374" s="24" customFormat="1" x14ac:dyDescent="0.25"/>
    <row r="375" s="24" customFormat="1" x14ac:dyDescent="0.25"/>
    <row r="376" s="24" customFormat="1" x14ac:dyDescent="0.25"/>
    <row r="377" s="24" customFormat="1" x14ac:dyDescent="0.25"/>
    <row r="378" s="24" customFormat="1" x14ac:dyDescent="0.25"/>
    <row r="379" s="24" customFormat="1" x14ac:dyDescent="0.25"/>
    <row r="380" s="24" customFormat="1" x14ac:dyDescent="0.25"/>
    <row r="381" s="24" customFormat="1" x14ac:dyDescent="0.25"/>
    <row r="382" s="24" customFormat="1" x14ac:dyDescent="0.25"/>
    <row r="383" s="24" customFormat="1" x14ac:dyDescent="0.25"/>
    <row r="384" s="24" customFormat="1" x14ac:dyDescent="0.25"/>
    <row r="385" s="24" customFormat="1" x14ac:dyDescent="0.25"/>
    <row r="386" s="24" customFormat="1" x14ac:dyDescent="0.25"/>
    <row r="387" s="24" customFormat="1" x14ac:dyDescent="0.25"/>
    <row r="388" s="24" customFormat="1" x14ac:dyDescent="0.25"/>
    <row r="389" s="24" customFormat="1" x14ac:dyDescent="0.25"/>
    <row r="390" s="24" customFormat="1" x14ac:dyDescent="0.25"/>
    <row r="391" s="24" customFormat="1" x14ac:dyDescent="0.25"/>
    <row r="392" s="24" customFormat="1" x14ac:dyDescent="0.25"/>
    <row r="393" s="24" customFormat="1" x14ac:dyDescent="0.25"/>
    <row r="394" s="24" customFormat="1" x14ac:dyDescent="0.25"/>
    <row r="395" s="24" customFormat="1" x14ac:dyDescent="0.25"/>
    <row r="396" s="24" customFormat="1" x14ac:dyDescent="0.25"/>
    <row r="397" s="24" customFormat="1" x14ac:dyDescent="0.25"/>
    <row r="398" s="24" customFormat="1" x14ac:dyDescent="0.25"/>
    <row r="399" s="24" customFormat="1" x14ac:dyDescent="0.25"/>
    <row r="400" s="24" customFormat="1" x14ac:dyDescent="0.25"/>
    <row r="401" s="24" customFormat="1" x14ac:dyDescent="0.25"/>
    <row r="402" s="24" customFormat="1" x14ac:dyDescent="0.25"/>
    <row r="403" s="24" customFormat="1" x14ac:dyDescent="0.25"/>
    <row r="404" s="24" customFormat="1" x14ac:dyDescent="0.25"/>
    <row r="405" s="24" customFormat="1" x14ac:dyDescent="0.25"/>
    <row r="406" s="24" customFormat="1" x14ac:dyDescent="0.25"/>
    <row r="407" s="24" customFormat="1" x14ac:dyDescent="0.25"/>
    <row r="408" s="24" customFormat="1" x14ac:dyDescent="0.25"/>
    <row r="409" s="24" customFormat="1" x14ac:dyDescent="0.25"/>
    <row r="410" s="24" customFormat="1" x14ac:dyDescent="0.25"/>
    <row r="411" s="24" customFormat="1" x14ac:dyDescent="0.25"/>
    <row r="412" s="24" customFormat="1" x14ac:dyDescent="0.25"/>
    <row r="413" s="24" customFormat="1" x14ac:dyDescent="0.25"/>
    <row r="414" s="24" customFormat="1" x14ac:dyDescent="0.25"/>
    <row r="415" s="24" customFormat="1" x14ac:dyDescent="0.25"/>
    <row r="416" s="24" customFormat="1" x14ac:dyDescent="0.25"/>
    <row r="417" s="24" customFormat="1" x14ac:dyDescent="0.25"/>
    <row r="418" s="24" customFormat="1" x14ac:dyDescent="0.25"/>
    <row r="419" s="24" customFormat="1" x14ac:dyDescent="0.25"/>
    <row r="420" s="24" customFormat="1" x14ac:dyDescent="0.25"/>
    <row r="421" s="24" customFormat="1" x14ac:dyDescent="0.25"/>
    <row r="422" s="24" customFormat="1" x14ac:dyDescent="0.25"/>
    <row r="423" s="24" customFormat="1" x14ac:dyDescent="0.25"/>
    <row r="424" s="24" customFormat="1" x14ac:dyDescent="0.25"/>
    <row r="425" s="24" customFormat="1" x14ac:dyDescent="0.25"/>
    <row r="426" s="24" customFormat="1" x14ac:dyDescent="0.25"/>
    <row r="427" s="24" customFormat="1" x14ac:dyDescent="0.25"/>
    <row r="428" s="24" customFormat="1" x14ac:dyDescent="0.25"/>
    <row r="429" s="24" customFormat="1" x14ac:dyDescent="0.25"/>
    <row r="430" s="24" customFormat="1" x14ac:dyDescent="0.25"/>
    <row r="431" s="24" customFormat="1" x14ac:dyDescent="0.25"/>
    <row r="432" s="24" customFormat="1" x14ac:dyDescent="0.25"/>
    <row r="433" s="24" customFormat="1" x14ac:dyDescent="0.25"/>
    <row r="434" s="24" customFormat="1" x14ac:dyDescent="0.25"/>
    <row r="435" s="24" customFormat="1" x14ac:dyDescent="0.25"/>
    <row r="436" s="24" customFormat="1" x14ac:dyDescent="0.25"/>
    <row r="437" s="24" customFormat="1" x14ac:dyDescent="0.25"/>
    <row r="438" s="24" customFormat="1" x14ac:dyDescent="0.25"/>
    <row r="439" s="24" customFormat="1" x14ac:dyDescent="0.25"/>
    <row r="440" s="24" customFormat="1" x14ac:dyDescent="0.25"/>
    <row r="441" s="24" customFormat="1" x14ac:dyDescent="0.25"/>
    <row r="442" s="24" customFormat="1" x14ac:dyDescent="0.25"/>
    <row r="443" s="24" customFormat="1" x14ac:dyDescent="0.25"/>
    <row r="444" s="24" customFormat="1" x14ac:dyDescent="0.25"/>
    <row r="445" s="24" customFormat="1" x14ac:dyDescent="0.25"/>
    <row r="446" s="24" customFormat="1" x14ac:dyDescent="0.25"/>
    <row r="447" s="24" customFormat="1" x14ac:dyDescent="0.25"/>
    <row r="448" s="24" customFormat="1" x14ac:dyDescent="0.25"/>
    <row r="449" s="24" customFormat="1" x14ac:dyDescent="0.25"/>
    <row r="450" s="24" customFormat="1" x14ac:dyDescent="0.25"/>
    <row r="451" s="24" customFormat="1" x14ac:dyDescent="0.25"/>
    <row r="452" s="24" customFormat="1" x14ac:dyDescent="0.25"/>
    <row r="453" s="24" customFormat="1" x14ac:dyDescent="0.25"/>
    <row r="454" s="24" customFormat="1" x14ac:dyDescent="0.25"/>
    <row r="455" s="24" customFormat="1" x14ac:dyDescent="0.25"/>
    <row r="456" s="24" customFormat="1" x14ac:dyDescent="0.25"/>
    <row r="457" s="24" customFormat="1" x14ac:dyDescent="0.25"/>
    <row r="458" s="24" customFormat="1" x14ac:dyDescent="0.25"/>
    <row r="459" s="24" customFormat="1" x14ac:dyDescent="0.25"/>
    <row r="460" s="24" customFormat="1" x14ac:dyDescent="0.25"/>
    <row r="461" s="24" customFormat="1" x14ac:dyDescent="0.25"/>
    <row r="462" s="24" customFormat="1" x14ac:dyDescent="0.25"/>
    <row r="463" s="24" customFormat="1" x14ac:dyDescent="0.25"/>
    <row r="464" s="24" customFormat="1" x14ac:dyDescent="0.25"/>
    <row r="465" s="24" customFormat="1" x14ac:dyDescent="0.25"/>
    <row r="466" s="24" customFormat="1" x14ac:dyDescent="0.25"/>
    <row r="467" s="24" customFormat="1" x14ac:dyDescent="0.25"/>
    <row r="468" s="24" customFormat="1" x14ac:dyDescent="0.25"/>
    <row r="469" s="24" customFormat="1" x14ac:dyDescent="0.25"/>
    <row r="470" s="24" customFormat="1" x14ac:dyDescent="0.25"/>
    <row r="471" s="24" customFormat="1" x14ac:dyDescent="0.25"/>
    <row r="472" s="24" customFormat="1" x14ac:dyDescent="0.25"/>
    <row r="473" s="24" customFormat="1" x14ac:dyDescent="0.25"/>
    <row r="474" s="24" customFormat="1" x14ac:dyDescent="0.25"/>
    <row r="475" s="24" customFormat="1" x14ac:dyDescent="0.25"/>
    <row r="476" s="24" customFormat="1" x14ac:dyDescent="0.25"/>
    <row r="477" s="24" customFormat="1" x14ac:dyDescent="0.25"/>
    <row r="478" s="24" customFormat="1" x14ac:dyDescent="0.25"/>
    <row r="479" s="24" customFormat="1" x14ac:dyDescent="0.25"/>
    <row r="480" s="24" customFormat="1" x14ac:dyDescent="0.25"/>
    <row r="481" s="24" customFormat="1" x14ac:dyDescent="0.25"/>
    <row r="482" s="24" customFormat="1" x14ac:dyDescent="0.25"/>
    <row r="483" s="24" customFormat="1" x14ac:dyDescent="0.25"/>
    <row r="484" s="24" customFormat="1" x14ac:dyDescent="0.25"/>
    <row r="485" s="24" customFormat="1" x14ac:dyDescent="0.25"/>
    <row r="486" s="24" customFormat="1" x14ac:dyDescent="0.25"/>
    <row r="487" s="24" customFormat="1" x14ac:dyDescent="0.25"/>
    <row r="488" s="24" customFormat="1" x14ac:dyDescent="0.25"/>
    <row r="489" s="24" customFormat="1" x14ac:dyDescent="0.25"/>
    <row r="490" s="24" customFormat="1" x14ac:dyDescent="0.25"/>
    <row r="491" s="24" customFormat="1" x14ac:dyDescent="0.25"/>
    <row r="492" s="24" customFormat="1" x14ac:dyDescent="0.25"/>
    <row r="493" s="24" customFormat="1" x14ac:dyDescent="0.25"/>
    <row r="494" s="24" customFormat="1" x14ac:dyDescent="0.25"/>
    <row r="495" s="24" customFormat="1" x14ac:dyDescent="0.25"/>
    <row r="496" s="24" customFormat="1" x14ac:dyDescent="0.25"/>
    <row r="497" s="24" customFormat="1" x14ac:dyDescent="0.25"/>
    <row r="498" s="24" customFormat="1" x14ac:dyDescent="0.25"/>
    <row r="499" s="24" customFormat="1" x14ac:dyDescent="0.25"/>
    <row r="500" s="24" customFormat="1" x14ac:dyDescent="0.25"/>
    <row r="501" s="24" customFormat="1" x14ac:dyDescent="0.25"/>
    <row r="502" s="24" customFormat="1" x14ac:dyDescent="0.25"/>
    <row r="503" s="24" customFormat="1" x14ac:dyDescent="0.25"/>
    <row r="504" s="24" customFormat="1" x14ac:dyDescent="0.25"/>
    <row r="505" s="24" customFormat="1" x14ac:dyDescent="0.25"/>
    <row r="506" s="24" customFormat="1" x14ac:dyDescent="0.25"/>
    <row r="507" s="24" customFormat="1" x14ac:dyDescent="0.25"/>
    <row r="508" s="24" customFormat="1" x14ac:dyDescent="0.25"/>
    <row r="509" s="24" customFormat="1" x14ac:dyDescent="0.25"/>
    <row r="510" s="24" customFormat="1" x14ac:dyDescent="0.25"/>
    <row r="511" s="24" customFormat="1" x14ac:dyDescent="0.25"/>
    <row r="512" s="24" customFormat="1" x14ac:dyDescent="0.25"/>
    <row r="513" s="24" customFormat="1" x14ac:dyDescent="0.25"/>
    <row r="514" s="24" customFormat="1" x14ac:dyDescent="0.25"/>
    <row r="515" s="24" customFormat="1" x14ac:dyDescent="0.25"/>
    <row r="516" s="24" customFormat="1" x14ac:dyDescent="0.25"/>
    <row r="517" s="24" customFormat="1" x14ac:dyDescent="0.25"/>
    <row r="518" s="24" customFormat="1" x14ac:dyDescent="0.25"/>
    <row r="519" s="24" customFormat="1" x14ac:dyDescent="0.25"/>
    <row r="520" s="24" customFormat="1" x14ac:dyDescent="0.25"/>
    <row r="521" s="24" customFormat="1" x14ac:dyDescent="0.25"/>
    <row r="522" s="24" customFormat="1" x14ac:dyDescent="0.25"/>
    <row r="523" s="24" customFormat="1" x14ac:dyDescent="0.25"/>
    <row r="524" s="24" customFormat="1" x14ac:dyDescent="0.25"/>
    <row r="525" s="24" customFormat="1" x14ac:dyDescent="0.25"/>
    <row r="526" s="24" customFormat="1" x14ac:dyDescent="0.25"/>
    <row r="527" s="24" customFormat="1" x14ac:dyDescent="0.25"/>
    <row r="528" s="24" customFormat="1" x14ac:dyDescent="0.25"/>
    <row r="529" s="24" customFormat="1" x14ac:dyDescent="0.25"/>
    <row r="530" s="24" customFormat="1" x14ac:dyDescent="0.25"/>
    <row r="531" s="24" customFormat="1" x14ac:dyDescent="0.25"/>
    <row r="532" s="24" customFormat="1" x14ac:dyDescent="0.25"/>
    <row r="533" s="24" customFormat="1" x14ac:dyDescent="0.25"/>
    <row r="534" s="24" customFormat="1" x14ac:dyDescent="0.25"/>
    <row r="535" s="24" customFormat="1" x14ac:dyDescent="0.25"/>
    <row r="536" s="24" customFormat="1" x14ac:dyDescent="0.25"/>
    <row r="537" s="24" customFormat="1" x14ac:dyDescent="0.25"/>
    <row r="538" s="24" customFormat="1" x14ac:dyDescent="0.25"/>
    <row r="539" s="24" customFormat="1" x14ac:dyDescent="0.25"/>
    <row r="540" s="24" customFormat="1" x14ac:dyDescent="0.25"/>
    <row r="541" s="24" customFormat="1" x14ac:dyDescent="0.25"/>
    <row r="542" s="24" customFormat="1" x14ac:dyDescent="0.25"/>
    <row r="543" s="24" customFormat="1" x14ac:dyDescent="0.25"/>
    <row r="544" s="24" customFormat="1" x14ac:dyDescent="0.25"/>
    <row r="545" s="24" customFormat="1" x14ac:dyDescent="0.25"/>
    <row r="546" s="24" customFormat="1" x14ac:dyDescent="0.25"/>
    <row r="547" s="24" customFormat="1" x14ac:dyDescent="0.25"/>
    <row r="548" s="24" customFormat="1" x14ac:dyDescent="0.25"/>
    <row r="549" s="24" customFormat="1" x14ac:dyDescent="0.25"/>
    <row r="550" s="24" customFormat="1" x14ac:dyDescent="0.25"/>
    <row r="551" s="24" customFormat="1" x14ac:dyDescent="0.25"/>
    <row r="552" s="24" customFormat="1" x14ac:dyDescent="0.25"/>
    <row r="553" s="24" customFormat="1" x14ac:dyDescent="0.25"/>
    <row r="554" s="24" customFormat="1" x14ac:dyDescent="0.25"/>
    <row r="555" s="24" customFormat="1" x14ac:dyDescent="0.25"/>
    <row r="556" s="24" customFormat="1" x14ac:dyDescent="0.25"/>
    <row r="557" s="24" customFormat="1" x14ac:dyDescent="0.25"/>
    <row r="558" s="24" customFormat="1" x14ac:dyDescent="0.25"/>
    <row r="559" s="24" customFormat="1" x14ac:dyDescent="0.25"/>
    <row r="560" s="24" customFormat="1" x14ac:dyDescent="0.25"/>
    <row r="561" s="24" customFormat="1" x14ac:dyDescent="0.25"/>
    <row r="562" s="24" customFormat="1" x14ac:dyDescent="0.25"/>
    <row r="563" s="24" customFormat="1" x14ac:dyDescent="0.25"/>
    <row r="564" s="24" customFormat="1" x14ac:dyDescent="0.25"/>
    <row r="565" s="24" customFormat="1" x14ac:dyDescent="0.25"/>
    <row r="566" s="24" customFormat="1" x14ac:dyDescent="0.25"/>
    <row r="567" s="24" customFormat="1" x14ac:dyDescent="0.25"/>
    <row r="568" s="24" customFormat="1" x14ac:dyDescent="0.25"/>
    <row r="569" s="24" customFormat="1" x14ac:dyDescent="0.25"/>
    <row r="570" s="24" customFormat="1" x14ac:dyDescent="0.25"/>
    <row r="571" s="24" customFormat="1" x14ac:dyDescent="0.25"/>
    <row r="572" s="24" customFormat="1" x14ac:dyDescent="0.25"/>
    <row r="573" s="24" customFormat="1" x14ac:dyDescent="0.25"/>
    <row r="574" s="24" customFormat="1" x14ac:dyDescent="0.25"/>
    <row r="575" s="24" customFormat="1" x14ac:dyDescent="0.25"/>
    <row r="576" s="24" customFormat="1" x14ac:dyDescent="0.25"/>
    <row r="577" s="24" customFormat="1" x14ac:dyDescent="0.25"/>
    <row r="578" s="24" customFormat="1" x14ac:dyDescent="0.25"/>
    <row r="579" s="24" customFormat="1" x14ac:dyDescent="0.25"/>
    <row r="580" s="24" customFormat="1" x14ac:dyDescent="0.25"/>
    <row r="581" s="24" customFormat="1" x14ac:dyDescent="0.25"/>
    <row r="582" s="24" customFormat="1" x14ac:dyDescent="0.25"/>
    <row r="583" s="24" customFormat="1" x14ac:dyDescent="0.25"/>
    <row r="584" s="24" customFormat="1" x14ac:dyDescent="0.25"/>
    <row r="585" s="24" customFormat="1" x14ac:dyDescent="0.25"/>
    <row r="586" s="24" customFormat="1" x14ac:dyDescent="0.25"/>
    <row r="587" s="24" customFormat="1" x14ac:dyDescent="0.25"/>
    <row r="588" s="24" customFormat="1" x14ac:dyDescent="0.25"/>
    <row r="589" s="24" customFormat="1" x14ac:dyDescent="0.25"/>
    <row r="590" s="24" customFormat="1" x14ac:dyDescent="0.25"/>
    <row r="591" s="24" customFormat="1" x14ac:dyDescent="0.25"/>
    <row r="592" s="24" customFormat="1" x14ac:dyDescent="0.25"/>
    <row r="593" s="24" customFormat="1" x14ac:dyDescent="0.25"/>
    <row r="594" s="24" customFormat="1" x14ac:dyDescent="0.25"/>
    <row r="595" s="24" customFormat="1" x14ac:dyDescent="0.25"/>
    <row r="596" s="24" customFormat="1" x14ac:dyDescent="0.25"/>
    <row r="597" s="24" customFormat="1" x14ac:dyDescent="0.25"/>
    <row r="598" s="24" customFormat="1" x14ac:dyDescent="0.25"/>
    <row r="599" s="24" customFormat="1" x14ac:dyDescent="0.25"/>
    <row r="600" s="24" customFormat="1" x14ac:dyDescent="0.25"/>
    <row r="601" s="24" customFormat="1" x14ac:dyDescent="0.25"/>
    <row r="602" s="24" customFormat="1" x14ac:dyDescent="0.25"/>
    <row r="603" s="24" customFormat="1" x14ac:dyDescent="0.25"/>
    <row r="604" s="24" customFormat="1" x14ac:dyDescent="0.25"/>
    <row r="605" s="24" customFormat="1" x14ac:dyDescent="0.25"/>
    <row r="606" s="24" customFormat="1" x14ac:dyDescent="0.25"/>
    <row r="607" s="24" customFormat="1" x14ac:dyDescent="0.25"/>
    <row r="608" s="24" customFormat="1" x14ac:dyDescent="0.25"/>
    <row r="609" s="24" customFormat="1" x14ac:dyDescent="0.25"/>
    <row r="610" s="24" customFormat="1" x14ac:dyDescent="0.25"/>
    <row r="611" s="24" customFormat="1" x14ac:dyDescent="0.25"/>
    <row r="612" s="24" customFormat="1" x14ac:dyDescent="0.25"/>
    <row r="613" s="24" customFormat="1" x14ac:dyDescent="0.25"/>
    <row r="614" s="24" customFormat="1" x14ac:dyDescent="0.25"/>
    <row r="615" s="24" customFormat="1" x14ac:dyDescent="0.25"/>
    <row r="616" s="24" customFormat="1" x14ac:dyDescent="0.25"/>
    <row r="617" s="24" customFormat="1" x14ac:dyDescent="0.25"/>
    <row r="618" s="24" customFormat="1" x14ac:dyDescent="0.25"/>
    <row r="619" s="24" customFormat="1" x14ac:dyDescent="0.25"/>
    <row r="620" s="24" customFormat="1" x14ac:dyDescent="0.25"/>
    <row r="621" s="24" customFormat="1" x14ac:dyDescent="0.25"/>
    <row r="622" s="24" customFormat="1" x14ac:dyDescent="0.25"/>
    <row r="623" s="24" customFormat="1" x14ac:dyDescent="0.25"/>
    <row r="624" s="24" customFormat="1" x14ac:dyDescent="0.25"/>
    <row r="625" s="24" customFormat="1" x14ac:dyDescent="0.25"/>
    <row r="626" s="24" customFormat="1" x14ac:dyDescent="0.25"/>
    <row r="627" s="24" customFormat="1" x14ac:dyDescent="0.25"/>
    <row r="628" s="24" customFormat="1" x14ac:dyDescent="0.25"/>
    <row r="629" s="24" customFormat="1" x14ac:dyDescent="0.25"/>
    <row r="630" s="24" customFormat="1" x14ac:dyDescent="0.25"/>
    <row r="631" s="24" customFormat="1" x14ac:dyDescent="0.25"/>
    <row r="632" s="24" customFormat="1" x14ac:dyDescent="0.25"/>
    <row r="633" s="24" customFormat="1" x14ac:dyDescent="0.25"/>
    <row r="634" s="24" customFormat="1" x14ac:dyDescent="0.25"/>
    <row r="635" s="24" customFormat="1" x14ac:dyDescent="0.25"/>
    <row r="636" s="24" customFormat="1" x14ac:dyDescent="0.25"/>
    <row r="637" s="24" customFormat="1" x14ac:dyDescent="0.25"/>
    <row r="638" s="24" customFormat="1" x14ac:dyDescent="0.25"/>
    <row r="639" s="24" customFormat="1" x14ac:dyDescent="0.25"/>
    <row r="640" s="24" customFormat="1" x14ac:dyDescent="0.25"/>
    <row r="641" s="24" customFormat="1" x14ac:dyDescent="0.25"/>
    <row r="642" s="24" customFormat="1" x14ac:dyDescent="0.25"/>
    <row r="643" s="24" customFormat="1" x14ac:dyDescent="0.25"/>
    <row r="644" s="24" customFormat="1" x14ac:dyDescent="0.25"/>
    <row r="645" s="24" customFormat="1" x14ac:dyDescent="0.25"/>
    <row r="646" s="24" customFormat="1" x14ac:dyDescent="0.25"/>
    <row r="647" s="24" customFormat="1" x14ac:dyDescent="0.25"/>
    <row r="648" s="24" customFormat="1" x14ac:dyDescent="0.25"/>
    <row r="649" s="24" customFormat="1" x14ac:dyDescent="0.25"/>
    <row r="650" s="24" customFormat="1" x14ac:dyDescent="0.25"/>
    <row r="651" s="24" customFormat="1" x14ac:dyDescent="0.25"/>
    <row r="652" s="24" customFormat="1" x14ac:dyDescent="0.25"/>
    <row r="653" s="24" customFormat="1" x14ac:dyDescent="0.25"/>
    <row r="654" s="24" customFormat="1" x14ac:dyDescent="0.25"/>
    <row r="655" s="24" customFormat="1" x14ac:dyDescent="0.25"/>
    <row r="656" s="24" customFormat="1" x14ac:dyDescent="0.25"/>
    <row r="657" s="24" customFormat="1" x14ac:dyDescent="0.25"/>
    <row r="658" s="24" customFormat="1" x14ac:dyDescent="0.25"/>
    <row r="659" s="24" customFormat="1" x14ac:dyDescent="0.25"/>
    <row r="660" s="24" customFormat="1" x14ac:dyDescent="0.25"/>
    <row r="661" s="24" customFormat="1" x14ac:dyDescent="0.25"/>
    <row r="662" s="24" customFormat="1" x14ac:dyDescent="0.25"/>
    <row r="663" s="24" customFormat="1" x14ac:dyDescent="0.25"/>
    <row r="664" s="24" customFormat="1" x14ac:dyDescent="0.25"/>
    <row r="665" s="24" customFormat="1" x14ac:dyDescent="0.25"/>
    <row r="666" s="24" customFormat="1" x14ac:dyDescent="0.25"/>
    <row r="667" s="24" customFormat="1" x14ac:dyDescent="0.25"/>
    <row r="668" s="24" customFormat="1" x14ac:dyDescent="0.25"/>
    <row r="669" s="24" customFormat="1" x14ac:dyDescent="0.25"/>
    <row r="670" s="24" customFormat="1" x14ac:dyDescent="0.25"/>
    <row r="671" s="24" customFormat="1" x14ac:dyDescent="0.25"/>
    <row r="672" s="24" customFormat="1" x14ac:dyDescent="0.25"/>
    <row r="673" s="24" customFormat="1" x14ac:dyDescent="0.25"/>
    <row r="674" s="24" customFormat="1" x14ac:dyDescent="0.25"/>
    <row r="675" s="24" customFormat="1" x14ac:dyDescent="0.25"/>
    <row r="676" s="24" customFormat="1" x14ac:dyDescent="0.25"/>
    <row r="677" s="24" customFormat="1" x14ac:dyDescent="0.25"/>
    <row r="678" s="24" customFormat="1" x14ac:dyDescent="0.25"/>
    <row r="679" s="24" customFormat="1" x14ac:dyDescent="0.25"/>
    <row r="680" s="24" customFormat="1" x14ac:dyDescent="0.25"/>
    <row r="681" s="24" customFormat="1" x14ac:dyDescent="0.25"/>
    <row r="682" s="24" customFormat="1" x14ac:dyDescent="0.25"/>
    <row r="683" s="24" customFormat="1" x14ac:dyDescent="0.25"/>
    <row r="684" s="24" customFormat="1" x14ac:dyDescent="0.25"/>
    <row r="685" s="24" customFormat="1" x14ac:dyDescent="0.25"/>
    <row r="686" s="24" customFormat="1" x14ac:dyDescent="0.25"/>
    <row r="687" s="24" customFormat="1" x14ac:dyDescent="0.25"/>
    <row r="688" s="24" customFormat="1" x14ac:dyDescent="0.25"/>
    <row r="689" s="24" customFormat="1" x14ac:dyDescent="0.25"/>
    <row r="690" s="24" customFormat="1" x14ac:dyDescent="0.25"/>
    <row r="691" s="24" customFormat="1" x14ac:dyDescent="0.25"/>
    <row r="692" s="24" customFormat="1" x14ac:dyDescent="0.25"/>
    <row r="693" s="24" customFormat="1" x14ac:dyDescent="0.25"/>
    <row r="694" s="24" customFormat="1" x14ac:dyDescent="0.25"/>
    <row r="695" s="24" customFormat="1" x14ac:dyDescent="0.25"/>
    <row r="696" s="24" customFormat="1" x14ac:dyDescent="0.25"/>
    <row r="697" s="24" customFormat="1" x14ac:dyDescent="0.25"/>
    <row r="698" s="24" customFormat="1" x14ac:dyDescent="0.25"/>
    <row r="699" s="24" customFormat="1" x14ac:dyDescent="0.25"/>
    <row r="700" s="24" customFormat="1" x14ac:dyDescent="0.25"/>
    <row r="701" s="24" customFormat="1" x14ac:dyDescent="0.25"/>
    <row r="702" s="24" customFormat="1" x14ac:dyDescent="0.25"/>
    <row r="703" s="24" customFormat="1" x14ac:dyDescent="0.25"/>
    <row r="704" s="24" customFormat="1" x14ac:dyDescent="0.25"/>
    <row r="705" s="24" customFormat="1" x14ac:dyDescent="0.25"/>
    <row r="706" s="24" customFormat="1" x14ac:dyDescent="0.25"/>
    <row r="707" s="24" customFormat="1" x14ac:dyDescent="0.25"/>
    <row r="708" s="24" customFormat="1" x14ac:dyDescent="0.25"/>
    <row r="709" s="24" customFormat="1" x14ac:dyDescent="0.25"/>
    <row r="710" s="24" customFormat="1" x14ac:dyDescent="0.25"/>
    <row r="711" s="24" customFormat="1" x14ac:dyDescent="0.25"/>
    <row r="712" s="24" customFormat="1" x14ac:dyDescent="0.25"/>
    <row r="713" s="24" customFormat="1" x14ac:dyDescent="0.25"/>
    <row r="714" s="24" customFormat="1" x14ac:dyDescent="0.25"/>
    <row r="715" s="24" customFormat="1" x14ac:dyDescent="0.25"/>
    <row r="716" s="24" customFormat="1" x14ac:dyDescent="0.25"/>
    <row r="717" s="24" customFormat="1" x14ac:dyDescent="0.25"/>
    <row r="718" s="24" customFormat="1" x14ac:dyDescent="0.25"/>
    <row r="719" s="24" customFormat="1" x14ac:dyDescent="0.25"/>
    <row r="720" s="24" customFormat="1" x14ac:dyDescent="0.25"/>
    <row r="721" s="24" customFormat="1" x14ac:dyDescent="0.25"/>
    <row r="722" s="24" customFormat="1" x14ac:dyDescent="0.25"/>
    <row r="723" s="24" customFormat="1" x14ac:dyDescent="0.25"/>
    <row r="724" s="24" customFormat="1" x14ac:dyDescent="0.25"/>
    <row r="725" s="24" customFormat="1" x14ac:dyDescent="0.25"/>
    <row r="726" s="24" customFormat="1" x14ac:dyDescent="0.25"/>
    <row r="727" s="24" customFormat="1" x14ac:dyDescent="0.25"/>
    <row r="728" s="24" customFormat="1" x14ac:dyDescent="0.25"/>
    <row r="729" s="24" customFormat="1" x14ac:dyDescent="0.25"/>
    <row r="730" s="24" customFormat="1" x14ac:dyDescent="0.25"/>
    <row r="731" s="24" customFormat="1" x14ac:dyDescent="0.25"/>
    <row r="732" s="24" customFormat="1" x14ac:dyDescent="0.25"/>
    <row r="733" s="24" customFormat="1" x14ac:dyDescent="0.25"/>
    <row r="734" s="24" customFormat="1" x14ac:dyDescent="0.25"/>
    <row r="735" s="24" customFormat="1" x14ac:dyDescent="0.25"/>
    <row r="736" s="24" customFormat="1" x14ac:dyDescent="0.25"/>
    <row r="737" s="24" customFormat="1" x14ac:dyDescent="0.25"/>
    <row r="738" s="24" customFormat="1" x14ac:dyDescent="0.25"/>
    <row r="739" s="24" customFormat="1" x14ac:dyDescent="0.25"/>
    <row r="740" s="24" customFormat="1" x14ac:dyDescent="0.25"/>
    <row r="741" s="24" customFormat="1" x14ac:dyDescent="0.25"/>
    <row r="742" s="24" customFormat="1" x14ac:dyDescent="0.25"/>
    <row r="743" s="24" customFormat="1" x14ac:dyDescent="0.25"/>
    <row r="744" s="24" customFormat="1" x14ac:dyDescent="0.25"/>
    <row r="745" s="24" customFormat="1" x14ac:dyDescent="0.25"/>
    <row r="746" s="24" customFormat="1" x14ac:dyDescent="0.25"/>
    <row r="747" s="24" customFormat="1" x14ac:dyDescent="0.25"/>
    <row r="748" s="24" customFormat="1" x14ac:dyDescent="0.25"/>
    <row r="749" s="24" customFormat="1" x14ac:dyDescent="0.25"/>
    <row r="750" s="24" customFormat="1" x14ac:dyDescent="0.25"/>
    <row r="751" s="24" customFormat="1" x14ac:dyDescent="0.25"/>
    <row r="752" s="24" customFormat="1" x14ac:dyDescent="0.25"/>
    <row r="753" s="24" customFormat="1" x14ac:dyDescent="0.25"/>
    <row r="754" s="24" customFormat="1" x14ac:dyDescent="0.25"/>
    <row r="755" s="24" customFormat="1" x14ac:dyDescent="0.25"/>
    <row r="756" s="24" customFormat="1" x14ac:dyDescent="0.25"/>
    <row r="757" s="24" customFormat="1" x14ac:dyDescent="0.25"/>
    <row r="758" s="24" customFormat="1" x14ac:dyDescent="0.25"/>
    <row r="759" s="24" customFormat="1" x14ac:dyDescent="0.25"/>
    <row r="760" s="24" customFormat="1" x14ac:dyDescent="0.25"/>
    <row r="761" s="24" customFormat="1" x14ac:dyDescent="0.25"/>
    <row r="762" s="24" customFormat="1" x14ac:dyDescent="0.25"/>
    <row r="763" s="24" customFormat="1" x14ac:dyDescent="0.25"/>
    <row r="764" s="24" customFormat="1" x14ac:dyDescent="0.25"/>
    <row r="765" s="24" customFormat="1" x14ac:dyDescent="0.25"/>
    <row r="766" s="24" customFormat="1" x14ac:dyDescent="0.25"/>
    <row r="767" s="24" customFormat="1" x14ac:dyDescent="0.25"/>
    <row r="768" s="24" customFormat="1" x14ac:dyDescent="0.25"/>
    <row r="769" s="24" customFormat="1" x14ac:dyDescent="0.25"/>
    <row r="770" s="24" customFormat="1" x14ac:dyDescent="0.25"/>
    <row r="771" s="24" customFormat="1" x14ac:dyDescent="0.25"/>
    <row r="772" s="24" customFormat="1" x14ac:dyDescent="0.25"/>
    <row r="773" s="24" customFormat="1" x14ac:dyDescent="0.25"/>
    <row r="774" s="24" customFormat="1" x14ac:dyDescent="0.25"/>
    <row r="775" s="24" customFormat="1" x14ac:dyDescent="0.25"/>
    <row r="776" s="24" customFormat="1" x14ac:dyDescent="0.25"/>
    <row r="777" s="24" customFormat="1" x14ac:dyDescent="0.25"/>
    <row r="778" s="24" customFormat="1" x14ac:dyDescent="0.25"/>
    <row r="779" s="24" customFormat="1" x14ac:dyDescent="0.25"/>
    <row r="780" s="24" customFormat="1" x14ac:dyDescent="0.25"/>
    <row r="781" s="24" customFormat="1" x14ac:dyDescent="0.25"/>
    <row r="782" s="24" customFormat="1" x14ac:dyDescent="0.25"/>
    <row r="783" s="24" customFormat="1" x14ac:dyDescent="0.25"/>
    <row r="784" s="24" customFormat="1" x14ac:dyDescent="0.25"/>
    <row r="785" s="24" customFormat="1" x14ac:dyDescent="0.25"/>
    <row r="786" s="24" customFormat="1" x14ac:dyDescent="0.25"/>
    <row r="787" s="24" customFormat="1" x14ac:dyDescent="0.25"/>
    <row r="788" s="24" customFormat="1" x14ac:dyDescent="0.25"/>
    <row r="789" s="24" customFormat="1" x14ac:dyDescent="0.25"/>
    <row r="790" s="24" customFormat="1" x14ac:dyDescent="0.25"/>
    <row r="791" s="24" customFormat="1" x14ac:dyDescent="0.25"/>
    <row r="792" s="24" customFormat="1" x14ac:dyDescent="0.25"/>
    <row r="793" s="24" customFormat="1" x14ac:dyDescent="0.25"/>
    <row r="794" s="24" customFormat="1" x14ac:dyDescent="0.25"/>
    <row r="795" s="24" customFormat="1" x14ac:dyDescent="0.25"/>
    <row r="796" s="24" customFormat="1" x14ac:dyDescent="0.25"/>
    <row r="797" s="24" customFormat="1" x14ac:dyDescent="0.25"/>
    <row r="798" s="24" customFormat="1" x14ac:dyDescent="0.25"/>
    <row r="799" s="24" customFormat="1" x14ac:dyDescent="0.25"/>
    <row r="800" s="24" customFormat="1" x14ac:dyDescent="0.25"/>
    <row r="801" s="24" customFormat="1" x14ac:dyDescent="0.25"/>
    <row r="802" s="24" customFormat="1" x14ac:dyDescent="0.25"/>
    <row r="803" s="24" customFormat="1" x14ac:dyDescent="0.25"/>
    <row r="804" s="24" customFormat="1" x14ac:dyDescent="0.25"/>
    <row r="805" s="24" customFormat="1" x14ac:dyDescent="0.25"/>
    <row r="806" s="24" customFormat="1" x14ac:dyDescent="0.25"/>
    <row r="807" s="24" customFormat="1" x14ac:dyDescent="0.25"/>
    <row r="808" s="24" customFormat="1" x14ac:dyDescent="0.25"/>
    <row r="809" s="24" customFormat="1" x14ac:dyDescent="0.25"/>
    <row r="810" s="24" customFormat="1" x14ac:dyDescent="0.25"/>
    <row r="811" s="24" customFormat="1" x14ac:dyDescent="0.25"/>
    <row r="812" s="24" customFormat="1" x14ac:dyDescent="0.25"/>
    <row r="813" s="24" customFormat="1" x14ac:dyDescent="0.25"/>
    <row r="814" s="24" customFormat="1" x14ac:dyDescent="0.25"/>
    <row r="815" s="24" customFormat="1" x14ac:dyDescent="0.25"/>
    <row r="816" s="24" customFormat="1" x14ac:dyDescent="0.25"/>
    <row r="817" s="24" customFormat="1" x14ac:dyDescent="0.25"/>
    <row r="818" s="24" customFormat="1" x14ac:dyDescent="0.25"/>
    <row r="819" s="24" customFormat="1" x14ac:dyDescent="0.25"/>
    <row r="820" s="24" customFormat="1" x14ac:dyDescent="0.25"/>
    <row r="821" s="24" customFormat="1" x14ac:dyDescent="0.25"/>
    <row r="822" s="24" customFormat="1" x14ac:dyDescent="0.25"/>
    <row r="823" s="24" customFormat="1" x14ac:dyDescent="0.25"/>
    <row r="824" s="24" customFormat="1" x14ac:dyDescent="0.25"/>
    <row r="825" s="24" customFormat="1" x14ac:dyDescent="0.25"/>
    <row r="826" s="24" customFormat="1" x14ac:dyDescent="0.25"/>
    <row r="827" s="24" customFormat="1" x14ac:dyDescent="0.25"/>
    <row r="828" s="24" customFormat="1" x14ac:dyDescent="0.25"/>
    <row r="829" s="24" customFormat="1" x14ac:dyDescent="0.25"/>
    <row r="830" s="24" customFormat="1" x14ac:dyDescent="0.25"/>
    <row r="831" s="24" customFormat="1" x14ac:dyDescent="0.25"/>
    <row r="832" s="24" customFormat="1" x14ac:dyDescent="0.25"/>
    <row r="833" s="24" customFormat="1" x14ac:dyDescent="0.25"/>
    <row r="834" s="24" customFormat="1" x14ac:dyDescent="0.25"/>
    <row r="835" s="24" customFormat="1" x14ac:dyDescent="0.25"/>
    <row r="836" s="24" customFormat="1" x14ac:dyDescent="0.25"/>
    <row r="837" s="24" customFormat="1" x14ac:dyDescent="0.25"/>
    <row r="838" s="24" customFormat="1" x14ac:dyDescent="0.25"/>
    <row r="839" s="24" customFormat="1" x14ac:dyDescent="0.25"/>
    <row r="840" s="24" customFormat="1" x14ac:dyDescent="0.25"/>
    <row r="841" s="24" customFormat="1" x14ac:dyDescent="0.25"/>
    <row r="842" s="24" customFormat="1" x14ac:dyDescent="0.25"/>
    <row r="843" s="24" customFormat="1" x14ac:dyDescent="0.25"/>
    <row r="844" s="24" customFormat="1" x14ac:dyDescent="0.25"/>
    <row r="845" s="24" customFormat="1" x14ac:dyDescent="0.25"/>
    <row r="846" s="24" customFormat="1" x14ac:dyDescent="0.25"/>
    <row r="847" s="24" customFormat="1" x14ac:dyDescent="0.25"/>
    <row r="848" s="24" customFormat="1" x14ac:dyDescent="0.25"/>
    <row r="849" s="24" customFormat="1" x14ac:dyDescent="0.25"/>
    <row r="850" s="24" customFormat="1" x14ac:dyDescent="0.25"/>
    <row r="851" s="24" customFormat="1" x14ac:dyDescent="0.25"/>
    <row r="852" s="24" customFormat="1" x14ac:dyDescent="0.25"/>
    <row r="853" s="24" customFormat="1" x14ac:dyDescent="0.25"/>
    <row r="854" s="24" customFormat="1" x14ac:dyDescent="0.25"/>
    <row r="855" s="24" customFormat="1" x14ac:dyDescent="0.25"/>
    <row r="856" s="24" customFormat="1" x14ac:dyDescent="0.25"/>
    <row r="857" s="24" customFormat="1" x14ac:dyDescent="0.25"/>
    <row r="858" s="24" customFormat="1" x14ac:dyDescent="0.25"/>
    <row r="859" s="24" customFormat="1" x14ac:dyDescent="0.25"/>
    <row r="860" s="24" customFormat="1" x14ac:dyDescent="0.25"/>
    <row r="861" s="24" customFormat="1" x14ac:dyDescent="0.25"/>
    <row r="862" s="24" customFormat="1" x14ac:dyDescent="0.25"/>
    <row r="863" s="24" customFormat="1" x14ac:dyDescent="0.25"/>
    <row r="864" s="24" customFormat="1" x14ac:dyDescent="0.25"/>
    <row r="865" s="24" customFormat="1" x14ac:dyDescent="0.25"/>
    <row r="866" s="24" customFormat="1" x14ac:dyDescent="0.25"/>
    <row r="867" s="24" customFormat="1" x14ac:dyDescent="0.25"/>
    <row r="868" s="24" customFormat="1" x14ac:dyDescent="0.25"/>
    <row r="869" s="24" customFormat="1" x14ac:dyDescent="0.25"/>
    <row r="870" s="24" customFormat="1" x14ac:dyDescent="0.25"/>
    <row r="871" s="24" customFormat="1" x14ac:dyDescent="0.25"/>
    <row r="872" s="24" customFormat="1" x14ac:dyDescent="0.25"/>
    <row r="873" s="24" customFormat="1" x14ac:dyDescent="0.25"/>
    <row r="874" s="24" customFormat="1" x14ac:dyDescent="0.25"/>
    <row r="875" s="24" customFormat="1" x14ac:dyDescent="0.25"/>
    <row r="876" s="24" customFormat="1" x14ac:dyDescent="0.25"/>
    <row r="877" s="24" customFormat="1" x14ac:dyDescent="0.25"/>
    <row r="878" s="24" customFormat="1" x14ac:dyDescent="0.25"/>
    <row r="879" s="24" customFormat="1" x14ac:dyDescent="0.25"/>
    <row r="880" s="24" customFormat="1" x14ac:dyDescent="0.25"/>
    <row r="881" s="24" customFormat="1" x14ac:dyDescent="0.25"/>
    <row r="882" s="24" customFormat="1" x14ac:dyDescent="0.25"/>
    <row r="883" s="24" customFormat="1" x14ac:dyDescent="0.25"/>
    <row r="884" s="24" customFormat="1" x14ac:dyDescent="0.25"/>
    <row r="885" s="24" customFormat="1" x14ac:dyDescent="0.25"/>
    <row r="886" s="24" customFormat="1" x14ac:dyDescent="0.25"/>
    <row r="887" s="24" customFormat="1" x14ac:dyDescent="0.25"/>
    <row r="888" s="24" customFormat="1" x14ac:dyDescent="0.25"/>
    <row r="889" s="24" customFormat="1" x14ac:dyDescent="0.25"/>
    <row r="890" s="24" customFormat="1" x14ac:dyDescent="0.25"/>
    <row r="891" s="24" customFormat="1" x14ac:dyDescent="0.25"/>
    <row r="892" s="24" customFormat="1" x14ac:dyDescent="0.25"/>
    <row r="893" s="24" customFormat="1" x14ac:dyDescent="0.25"/>
    <row r="894" s="24" customFormat="1" x14ac:dyDescent="0.25"/>
    <row r="895" s="24" customFormat="1" x14ac:dyDescent="0.25"/>
    <row r="896" s="24" customFormat="1" x14ac:dyDescent="0.25"/>
    <row r="897" s="24" customFormat="1" x14ac:dyDescent="0.25"/>
    <row r="898" s="24" customFormat="1" x14ac:dyDescent="0.25"/>
    <row r="899" s="24" customFormat="1" x14ac:dyDescent="0.25"/>
    <row r="900" s="24" customFormat="1" x14ac:dyDescent="0.25"/>
    <row r="901" s="24" customFormat="1" x14ac:dyDescent="0.25"/>
    <row r="902" s="24" customFormat="1" x14ac:dyDescent="0.25"/>
    <row r="903" s="24" customFormat="1" x14ac:dyDescent="0.25"/>
    <row r="904" s="24" customFormat="1" x14ac:dyDescent="0.25"/>
    <row r="905" s="24" customFormat="1" x14ac:dyDescent="0.25"/>
    <row r="906" s="24" customFormat="1" x14ac:dyDescent="0.25"/>
    <row r="907" s="24" customFormat="1" x14ac:dyDescent="0.25"/>
    <row r="908" s="24" customFormat="1" x14ac:dyDescent="0.25"/>
    <row r="909" s="24" customFormat="1" x14ac:dyDescent="0.25"/>
    <row r="910" s="24" customFormat="1" x14ac:dyDescent="0.25"/>
    <row r="911" s="24" customFormat="1" x14ac:dyDescent="0.25"/>
    <row r="912" s="24" customFormat="1" x14ac:dyDescent="0.25"/>
    <row r="913" s="24" customFormat="1" x14ac:dyDescent="0.25"/>
    <row r="914" s="24" customFormat="1" x14ac:dyDescent="0.25"/>
    <row r="915" s="24" customFormat="1" x14ac:dyDescent="0.25"/>
    <row r="916" s="24" customFormat="1" x14ac:dyDescent="0.25"/>
    <row r="917" s="24" customFormat="1" x14ac:dyDescent="0.25"/>
    <row r="918" s="24" customFormat="1" x14ac:dyDescent="0.25"/>
    <row r="919" s="24" customFormat="1" x14ac:dyDescent="0.25"/>
    <row r="920" s="24" customFormat="1" x14ac:dyDescent="0.25"/>
    <row r="921" s="24" customFormat="1" x14ac:dyDescent="0.25"/>
    <row r="922" s="24" customFormat="1" x14ac:dyDescent="0.25"/>
    <row r="923" s="24" customFormat="1" x14ac:dyDescent="0.25"/>
    <row r="924" s="24" customFormat="1" x14ac:dyDescent="0.25"/>
    <row r="925" s="24" customFormat="1" x14ac:dyDescent="0.25"/>
    <row r="926" s="24" customFormat="1" x14ac:dyDescent="0.25"/>
    <row r="927" s="24" customFormat="1" x14ac:dyDescent="0.25"/>
    <row r="928" s="24" customFormat="1" x14ac:dyDescent="0.25"/>
    <row r="929" s="24" customFormat="1" x14ac:dyDescent="0.25"/>
    <row r="930" s="24" customFormat="1" x14ac:dyDescent="0.25"/>
    <row r="931" s="24" customFormat="1" x14ac:dyDescent="0.25"/>
    <row r="932" s="24" customFormat="1" x14ac:dyDescent="0.25"/>
    <row r="933" s="24" customFormat="1" x14ac:dyDescent="0.25"/>
    <row r="934" s="24" customFormat="1" x14ac:dyDescent="0.25"/>
    <row r="935" s="24" customFormat="1" x14ac:dyDescent="0.25"/>
    <row r="936" s="24" customFormat="1" x14ac:dyDescent="0.25"/>
    <row r="937" s="24" customFormat="1" x14ac:dyDescent="0.25"/>
    <row r="938" s="24" customFormat="1" x14ac:dyDescent="0.25"/>
    <row r="939" s="24" customFormat="1" x14ac:dyDescent="0.25"/>
    <row r="940" s="24" customFormat="1" x14ac:dyDescent="0.25"/>
    <row r="941" s="24" customFormat="1" x14ac:dyDescent="0.25"/>
    <row r="942" s="24" customFormat="1" x14ac:dyDescent="0.25"/>
    <row r="943" s="24" customFormat="1" x14ac:dyDescent="0.25"/>
    <row r="944" s="24" customFormat="1" x14ac:dyDescent="0.25"/>
    <row r="945" s="24" customFormat="1" x14ac:dyDescent="0.25"/>
    <row r="946" s="24" customFormat="1" x14ac:dyDescent="0.25"/>
    <row r="947" s="24" customFormat="1" x14ac:dyDescent="0.25"/>
    <row r="948" s="24" customFormat="1" x14ac:dyDescent="0.25"/>
    <row r="949" s="24" customFormat="1" x14ac:dyDescent="0.25"/>
    <row r="950" s="24" customFormat="1" x14ac:dyDescent="0.25"/>
    <row r="951" s="24" customFormat="1" x14ac:dyDescent="0.25"/>
    <row r="952" s="24" customFormat="1" x14ac:dyDescent="0.25"/>
    <row r="953" s="24" customFormat="1" x14ac:dyDescent="0.25"/>
    <row r="954" s="24" customFormat="1" x14ac:dyDescent="0.25"/>
    <row r="955" s="24" customFormat="1" x14ac:dyDescent="0.25"/>
    <row r="956" s="24" customFormat="1" x14ac:dyDescent="0.25"/>
    <row r="957" s="24" customFormat="1" x14ac:dyDescent="0.25"/>
    <row r="958" s="24" customFormat="1" x14ac:dyDescent="0.25"/>
    <row r="959" s="24" customFormat="1" x14ac:dyDescent="0.25"/>
    <row r="960" s="24" customFormat="1" x14ac:dyDescent="0.25"/>
    <row r="961" s="24" customFormat="1" x14ac:dyDescent="0.25"/>
    <row r="962" s="24" customFormat="1" x14ac:dyDescent="0.25"/>
    <row r="963" s="24" customFormat="1" x14ac:dyDescent="0.25"/>
    <row r="964" s="24" customFormat="1" x14ac:dyDescent="0.25"/>
    <row r="965" s="24" customFormat="1" x14ac:dyDescent="0.25"/>
    <row r="966" s="24" customFormat="1" x14ac:dyDescent="0.25"/>
    <row r="967" s="24" customFormat="1" x14ac:dyDescent="0.25"/>
    <row r="968" s="24" customFormat="1" x14ac:dyDescent="0.25"/>
    <row r="969" s="24" customFormat="1" x14ac:dyDescent="0.25"/>
    <row r="970" s="24" customFormat="1" x14ac:dyDescent="0.25"/>
    <row r="971" s="24" customFormat="1" x14ac:dyDescent="0.25"/>
    <row r="972" s="24" customFormat="1" x14ac:dyDescent="0.25"/>
    <row r="973" s="24" customFormat="1" x14ac:dyDescent="0.25"/>
    <row r="974" s="24" customFormat="1" x14ac:dyDescent="0.25"/>
    <row r="975" s="24" customFormat="1" x14ac:dyDescent="0.25"/>
    <row r="976" s="24" customFormat="1" x14ac:dyDescent="0.25"/>
    <row r="977" s="24" customFormat="1" x14ac:dyDescent="0.25"/>
    <row r="978" s="24" customFormat="1" x14ac:dyDescent="0.25"/>
    <row r="979" s="24" customFormat="1" x14ac:dyDescent="0.25"/>
    <row r="980" s="24" customFormat="1" x14ac:dyDescent="0.25"/>
    <row r="981" s="24" customFormat="1" x14ac:dyDescent="0.25"/>
    <row r="982" s="24" customFormat="1" x14ac:dyDescent="0.25"/>
    <row r="983" s="24" customFormat="1" x14ac:dyDescent="0.25"/>
    <row r="984" s="24" customFormat="1" x14ac:dyDescent="0.25"/>
    <row r="985" s="24" customFormat="1" x14ac:dyDescent="0.25"/>
    <row r="986" s="24" customFormat="1" x14ac:dyDescent="0.25"/>
    <row r="987" s="24" customFormat="1" x14ac:dyDescent="0.25"/>
    <row r="988" s="24" customFormat="1" x14ac:dyDescent="0.25"/>
    <row r="989" s="24" customFormat="1" x14ac:dyDescent="0.25"/>
    <row r="990" s="24" customFormat="1" x14ac:dyDescent="0.25"/>
    <row r="991" s="24" customFormat="1" x14ac:dyDescent="0.25"/>
    <row r="992" s="24" customFormat="1" x14ac:dyDescent="0.25"/>
    <row r="993" s="24" customFormat="1" x14ac:dyDescent="0.25"/>
    <row r="994" s="24" customFormat="1" x14ac:dyDescent="0.25"/>
    <row r="995" s="24" customFormat="1" x14ac:dyDescent="0.25"/>
    <row r="996" s="24" customFormat="1" x14ac:dyDescent="0.25"/>
    <row r="997" s="24" customFormat="1" x14ac:dyDescent="0.25"/>
    <row r="998" s="24" customFormat="1" x14ac:dyDescent="0.25"/>
    <row r="999" s="24" customFormat="1" x14ac:dyDescent="0.25"/>
    <row r="1000" s="24" customFormat="1" x14ac:dyDescent="0.25"/>
    <row r="1001" s="24" customFormat="1" x14ac:dyDescent="0.25"/>
    <row r="1002" s="24" customFormat="1" x14ac:dyDescent="0.25"/>
    <row r="1003" s="24" customFormat="1" x14ac:dyDescent="0.25"/>
    <row r="1004" s="24" customFormat="1" x14ac:dyDescent="0.25"/>
    <row r="1005" s="24" customFormat="1" x14ac:dyDescent="0.25"/>
    <row r="1006" s="24" customFormat="1" x14ac:dyDescent="0.25"/>
    <row r="1007" s="24" customFormat="1" x14ac:dyDescent="0.25"/>
    <row r="1008" s="24" customFormat="1" x14ac:dyDescent="0.25"/>
    <row r="1009" s="24" customFormat="1" x14ac:dyDescent="0.25"/>
    <row r="1010" s="24" customFormat="1" x14ac:dyDescent="0.25"/>
    <row r="1011" s="24" customFormat="1" x14ac:dyDescent="0.25"/>
    <row r="1012" s="24" customFormat="1" x14ac:dyDescent="0.25"/>
    <row r="1013" s="24" customFormat="1" x14ac:dyDescent="0.25"/>
    <row r="1014" s="24" customFormat="1" x14ac:dyDescent="0.25"/>
    <row r="1015" s="24" customFormat="1" x14ac:dyDescent="0.25"/>
    <row r="1016" s="24" customFormat="1" x14ac:dyDescent="0.25"/>
    <row r="1017" s="24" customFormat="1" x14ac:dyDescent="0.25"/>
    <row r="1018" s="24" customFormat="1" x14ac:dyDescent="0.25"/>
    <row r="1019" s="24" customFormat="1" x14ac:dyDescent="0.25"/>
    <row r="1020" s="24" customFormat="1" x14ac:dyDescent="0.25"/>
    <row r="1021" s="24" customFormat="1" x14ac:dyDescent="0.25"/>
    <row r="1022" s="24" customFormat="1" x14ac:dyDescent="0.25"/>
    <row r="1023" s="24" customFormat="1" x14ac:dyDescent="0.25"/>
    <row r="1024" s="24" customFormat="1" x14ac:dyDescent="0.25"/>
    <row r="1025" s="24" customFormat="1" x14ac:dyDescent="0.25"/>
    <row r="1026" s="24" customFormat="1" x14ac:dyDescent="0.25"/>
    <row r="1027" s="24" customFormat="1" x14ac:dyDescent="0.25"/>
    <row r="1028" s="24" customFormat="1" x14ac:dyDescent="0.25"/>
    <row r="1029" s="24" customFormat="1" x14ac:dyDescent="0.25"/>
    <row r="1030" s="24" customFormat="1" x14ac:dyDescent="0.25"/>
    <row r="1031" s="24" customFormat="1" x14ac:dyDescent="0.25"/>
    <row r="1032" s="24" customFormat="1" x14ac:dyDescent="0.25"/>
    <row r="1033" s="24" customFormat="1" x14ac:dyDescent="0.25"/>
    <row r="1034" s="24" customFormat="1" x14ac:dyDescent="0.25"/>
    <row r="1035" s="24" customFormat="1" x14ac:dyDescent="0.25"/>
    <row r="1036" s="24" customFormat="1" x14ac:dyDescent="0.25"/>
    <row r="1037" s="24" customFormat="1" x14ac:dyDescent="0.25"/>
    <row r="1038" s="24" customFormat="1" x14ac:dyDescent="0.25"/>
    <row r="1039" s="24" customFormat="1" x14ac:dyDescent="0.25"/>
    <row r="1040" s="24" customFormat="1" x14ac:dyDescent="0.25"/>
    <row r="1041" s="24" customFormat="1" x14ac:dyDescent="0.25"/>
    <row r="1042" s="24" customFormat="1" x14ac:dyDescent="0.25"/>
    <row r="1043" s="24" customFormat="1" x14ac:dyDescent="0.25"/>
    <row r="1044" s="24" customFormat="1" x14ac:dyDescent="0.25"/>
    <row r="1045" s="24" customFormat="1" x14ac:dyDescent="0.25"/>
    <row r="1046" s="24" customFormat="1" x14ac:dyDescent="0.25"/>
    <row r="1047" s="24" customFormat="1" x14ac:dyDescent="0.25"/>
    <row r="1048" s="24" customFormat="1" x14ac:dyDescent="0.25"/>
    <row r="1049" s="24" customFormat="1" x14ac:dyDescent="0.25"/>
    <row r="1050" s="24" customFormat="1" x14ac:dyDescent="0.25"/>
    <row r="1051" s="24" customFormat="1" x14ac:dyDescent="0.25"/>
    <row r="1052" s="24" customFormat="1" x14ac:dyDescent="0.25"/>
    <row r="1053" s="24" customFormat="1" x14ac:dyDescent="0.25"/>
    <row r="1054" s="24" customFormat="1" x14ac:dyDescent="0.25"/>
    <row r="1055" s="24" customFormat="1" x14ac:dyDescent="0.25"/>
    <row r="1056" s="24" customFormat="1" x14ac:dyDescent="0.25"/>
    <row r="1057" s="24" customFormat="1" x14ac:dyDescent="0.25"/>
    <row r="1058" s="24" customFormat="1" x14ac:dyDescent="0.25"/>
    <row r="1059" s="24" customFormat="1" x14ac:dyDescent="0.25"/>
    <row r="1060" s="24" customFormat="1" x14ac:dyDescent="0.25"/>
    <row r="1061" s="24" customFormat="1" x14ac:dyDescent="0.25"/>
    <row r="1062" s="24" customFormat="1" x14ac:dyDescent="0.25"/>
    <row r="1063" s="24" customFormat="1" x14ac:dyDescent="0.25"/>
    <row r="1064" s="24" customFormat="1" x14ac:dyDescent="0.25"/>
    <row r="1065" s="24" customFormat="1" x14ac:dyDescent="0.25"/>
    <row r="1066" s="24" customFormat="1" x14ac:dyDescent="0.25"/>
    <row r="1067" s="24" customFormat="1" x14ac:dyDescent="0.25"/>
    <row r="1068" s="24" customFormat="1" x14ac:dyDescent="0.25"/>
    <row r="1069" s="24" customFormat="1" x14ac:dyDescent="0.25"/>
    <row r="1070" s="24" customFormat="1" x14ac:dyDescent="0.25"/>
    <row r="1071" s="24" customFormat="1" x14ac:dyDescent="0.25"/>
    <row r="1072" s="24" customFormat="1" x14ac:dyDescent="0.25"/>
    <row r="1073" s="24" customFormat="1" x14ac:dyDescent="0.25"/>
    <row r="1074" s="24" customFormat="1" x14ac:dyDescent="0.25"/>
    <row r="1075" s="24" customFormat="1" x14ac:dyDescent="0.25"/>
    <row r="1076" s="24" customFormat="1" x14ac:dyDescent="0.25"/>
    <row r="1077" s="24" customFormat="1" x14ac:dyDescent="0.25"/>
    <row r="1078" s="24" customFormat="1" x14ac:dyDescent="0.25"/>
    <row r="1079" s="24" customFormat="1" x14ac:dyDescent="0.25"/>
    <row r="1080" s="24" customFormat="1" x14ac:dyDescent="0.25"/>
    <row r="1081" s="24" customFormat="1" x14ac:dyDescent="0.25"/>
    <row r="1082" s="24" customFormat="1" x14ac:dyDescent="0.25"/>
    <row r="1083" s="24" customFormat="1" x14ac:dyDescent="0.25"/>
    <row r="1084" s="24" customFormat="1" x14ac:dyDescent="0.25"/>
    <row r="1085" s="24" customFormat="1" x14ac:dyDescent="0.25"/>
    <row r="1086" s="24" customFormat="1" x14ac:dyDescent="0.25"/>
    <row r="1087" s="24" customFormat="1" x14ac:dyDescent="0.25"/>
    <row r="1088" s="24" customFormat="1" x14ac:dyDescent="0.25"/>
    <row r="1089" s="24" customFormat="1" x14ac:dyDescent="0.25"/>
    <row r="1090" s="24" customFormat="1" x14ac:dyDescent="0.25"/>
    <row r="1091" s="24" customFormat="1" x14ac:dyDescent="0.25"/>
    <row r="1092" s="24" customFormat="1" x14ac:dyDescent="0.25"/>
    <row r="1093" s="24" customFormat="1" x14ac:dyDescent="0.25"/>
    <row r="1094" s="24" customFormat="1" x14ac:dyDescent="0.25"/>
    <row r="1095" s="24" customFormat="1" x14ac:dyDescent="0.25"/>
    <row r="1096" s="24" customFormat="1" x14ac:dyDescent="0.25"/>
    <row r="1097" s="24" customFormat="1" x14ac:dyDescent="0.25"/>
    <row r="1098" s="24" customFormat="1" x14ac:dyDescent="0.25"/>
    <row r="1099" s="24" customFormat="1" x14ac:dyDescent="0.25"/>
    <row r="1100" s="24" customFormat="1" x14ac:dyDescent="0.25"/>
    <row r="1101" s="24" customFormat="1" x14ac:dyDescent="0.25"/>
    <row r="1102" s="24" customFormat="1" x14ac:dyDescent="0.25"/>
    <row r="1103" s="24" customFormat="1" x14ac:dyDescent="0.25"/>
    <row r="1104" s="24" customFormat="1" x14ac:dyDescent="0.25"/>
    <row r="1105" s="24" customFormat="1" x14ac:dyDescent="0.25"/>
    <row r="1106" s="24" customFormat="1" x14ac:dyDescent="0.25"/>
    <row r="1107" s="24" customFormat="1" x14ac:dyDescent="0.25"/>
    <row r="1108" s="24" customFormat="1" x14ac:dyDescent="0.25"/>
    <row r="1109" s="24" customFormat="1" x14ac:dyDescent="0.25"/>
    <row r="1110" s="24" customFormat="1" x14ac:dyDescent="0.25"/>
    <row r="1111" s="24" customFormat="1" x14ac:dyDescent="0.25"/>
    <row r="1112" s="24" customFormat="1" x14ac:dyDescent="0.25"/>
    <row r="1113" s="24" customFormat="1" x14ac:dyDescent="0.25"/>
    <row r="1114" s="24" customFormat="1" x14ac:dyDescent="0.25"/>
    <row r="1115" s="24" customFormat="1" x14ac:dyDescent="0.25"/>
    <row r="1116" s="24" customFormat="1" x14ac:dyDescent="0.25"/>
    <row r="1117" s="24" customFormat="1" x14ac:dyDescent="0.25"/>
    <row r="1118" s="24" customFormat="1" x14ac:dyDescent="0.25"/>
    <row r="1119" s="24" customFormat="1" x14ac:dyDescent="0.25"/>
    <row r="1120" s="24" customFormat="1" x14ac:dyDescent="0.25"/>
    <row r="1121" s="24" customFormat="1" x14ac:dyDescent="0.25"/>
    <row r="1122" s="24" customFormat="1" x14ac:dyDescent="0.25"/>
    <row r="1123" s="24" customFormat="1" x14ac:dyDescent="0.25"/>
    <row r="1124" s="24" customFormat="1" x14ac:dyDescent="0.25"/>
    <row r="1125" s="24" customFormat="1" x14ac:dyDescent="0.25"/>
    <row r="1126" s="24" customFormat="1" x14ac:dyDescent="0.25"/>
    <row r="1127" s="24" customFormat="1" x14ac:dyDescent="0.25"/>
    <row r="1128" s="24" customFormat="1" x14ac:dyDescent="0.25"/>
    <row r="1129" s="24" customFormat="1" x14ac:dyDescent="0.25"/>
    <row r="1130" s="24" customFormat="1" x14ac:dyDescent="0.25"/>
    <row r="1131" s="24" customFormat="1" x14ac:dyDescent="0.25"/>
    <row r="1132" s="24" customFormat="1" x14ac:dyDescent="0.25"/>
    <row r="1133" s="24" customFormat="1" x14ac:dyDescent="0.25"/>
    <row r="1134" s="24" customFormat="1" x14ac:dyDescent="0.25"/>
    <row r="1135" s="24" customFormat="1" x14ac:dyDescent="0.25"/>
    <row r="1136" s="24" customFormat="1" x14ac:dyDescent="0.25"/>
    <row r="1137" s="24" customFormat="1" x14ac:dyDescent="0.25"/>
    <row r="1138" s="24" customFormat="1" x14ac:dyDescent="0.25"/>
    <row r="1139" s="24" customFormat="1" x14ac:dyDescent="0.25"/>
    <row r="1140" s="24" customFormat="1" x14ac:dyDescent="0.25"/>
    <row r="1141" s="24" customFormat="1" x14ac:dyDescent="0.25"/>
    <row r="1142" s="24" customFormat="1" x14ac:dyDescent="0.25"/>
    <row r="1143" s="24" customFormat="1" x14ac:dyDescent="0.25"/>
    <row r="1144" s="24" customFormat="1" x14ac:dyDescent="0.25"/>
    <row r="1145" s="24" customFormat="1" x14ac:dyDescent="0.25"/>
    <row r="1146" s="24" customFormat="1" x14ac:dyDescent="0.25"/>
    <row r="1147" s="24" customFormat="1" x14ac:dyDescent="0.25"/>
    <row r="1148" s="24" customFormat="1" x14ac:dyDescent="0.25"/>
    <row r="1149" s="24" customFormat="1" x14ac:dyDescent="0.25"/>
    <row r="1150" s="24" customFormat="1" x14ac:dyDescent="0.25"/>
    <row r="1151" s="24" customFormat="1" x14ac:dyDescent="0.25"/>
    <row r="1152" s="24" customFormat="1" x14ac:dyDescent="0.25"/>
    <row r="1153" s="24" customFormat="1" x14ac:dyDescent="0.25"/>
    <row r="1154" s="24" customFormat="1" x14ac:dyDescent="0.25"/>
    <row r="1155" s="24" customFormat="1" x14ac:dyDescent="0.25"/>
    <row r="1156" s="24" customFormat="1" x14ac:dyDescent="0.25"/>
    <row r="1157" s="24" customFormat="1" x14ac:dyDescent="0.25"/>
    <row r="1158" s="24" customFormat="1" x14ac:dyDescent="0.25"/>
    <row r="1159" s="24" customFormat="1" x14ac:dyDescent="0.25"/>
    <row r="1160" s="24" customFormat="1" x14ac:dyDescent="0.25"/>
    <row r="1161" s="24" customFormat="1" x14ac:dyDescent="0.25"/>
    <row r="1162" s="24" customFormat="1" x14ac:dyDescent="0.25"/>
    <row r="1163" s="24" customFormat="1" x14ac:dyDescent="0.25"/>
    <row r="1164" s="24" customFormat="1" x14ac:dyDescent="0.25"/>
    <row r="1165" s="24" customFormat="1" x14ac:dyDescent="0.25"/>
    <row r="1166" s="24" customFormat="1" x14ac:dyDescent="0.25"/>
    <row r="1167" s="24" customFormat="1" x14ac:dyDescent="0.25"/>
    <row r="1168" s="24" customFormat="1" x14ac:dyDescent="0.25"/>
    <row r="1169" s="24" customFormat="1" x14ac:dyDescent="0.25"/>
    <row r="1170" s="24" customFormat="1" x14ac:dyDescent="0.25"/>
    <row r="1171" s="24" customFormat="1" x14ac:dyDescent="0.25"/>
    <row r="1172" s="24" customFormat="1" x14ac:dyDescent="0.25"/>
    <row r="1173" s="24" customFormat="1" x14ac:dyDescent="0.25"/>
    <row r="1174" s="24" customFormat="1" x14ac:dyDescent="0.25"/>
    <row r="1175" s="24" customFormat="1" x14ac:dyDescent="0.25"/>
    <row r="1176" s="24" customFormat="1" x14ac:dyDescent="0.25"/>
    <row r="1177" s="24" customFormat="1" x14ac:dyDescent="0.25"/>
    <row r="1178" s="24" customFormat="1" x14ac:dyDescent="0.25"/>
    <row r="1179" s="24" customFormat="1" x14ac:dyDescent="0.25"/>
    <row r="1180" s="24" customFormat="1" x14ac:dyDescent="0.25"/>
    <row r="1181" s="24" customFormat="1" x14ac:dyDescent="0.25"/>
    <row r="1182" s="24" customFormat="1" x14ac:dyDescent="0.25"/>
    <row r="1183" s="24" customFormat="1" x14ac:dyDescent="0.25"/>
    <row r="1184" s="24" customFormat="1" x14ac:dyDescent="0.25"/>
    <row r="1185" s="24" customFormat="1" x14ac:dyDescent="0.25"/>
    <row r="1186" s="24" customFormat="1" x14ac:dyDescent="0.25"/>
    <row r="1187" s="24" customFormat="1" x14ac:dyDescent="0.25"/>
    <row r="1188" s="24" customFormat="1" x14ac:dyDescent="0.25"/>
    <row r="1189" s="24" customFormat="1" x14ac:dyDescent="0.25"/>
    <row r="1190" s="24" customFormat="1" x14ac:dyDescent="0.25"/>
    <row r="1191" s="24" customFormat="1" x14ac:dyDescent="0.25"/>
    <row r="1192" s="24" customFormat="1" x14ac:dyDescent="0.25"/>
    <row r="1193" s="24" customFormat="1" x14ac:dyDescent="0.25"/>
    <row r="1194" s="24" customFormat="1" x14ac:dyDescent="0.25"/>
    <row r="1195" s="24" customFormat="1" x14ac:dyDescent="0.25"/>
    <row r="1196" s="24" customFormat="1" x14ac:dyDescent="0.25"/>
    <row r="1197" s="24" customFormat="1" x14ac:dyDescent="0.25"/>
    <row r="1198" s="24" customFormat="1" x14ac:dyDescent="0.25"/>
    <row r="1199" s="24" customFormat="1" x14ac:dyDescent="0.25"/>
    <row r="1200" s="24" customFormat="1" x14ac:dyDescent="0.25"/>
    <row r="1201" s="24" customFormat="1" x14ac:dyDescent="0.25"/>
    <row r="1202" s="24" customFormat="1" x14ac:dyDescent="0.25"/>
    <row r="1203" s="24" customFormat="1" x14ac:dyDescent="0.25"/>
    <row r="1204" s="24" customFormat="1" x14ac:dyDescent="0.25"/>
    <row r="1205" s="24" customFormat="1" x14ac:dyDescent="0.25"/>
    <row r="1206" s="24" customFormat="1" x14ac:dyDescent="0.25"/>
    <row r="1207" s="24" customFormat="1" x14ac:dyDescent="0.25"/>
    <row r="1208" s="24" customFormat="1" x14ac:dyDescent="0.25"/>
    <row r="1209" s="24" customFormat="1" x14ac:dyDescent="0.25"/>
    <row r="1210" s="24" customFormat="1" x14ac:dyDescent="0.25"/>
    <row r="1211" s="24" customFormat="1" x14ac:dyDescent="0.25"/>
    <row r="1212" s="24" customFormat="1" x14ac:dyDescent="0.25"/>
    <row r="1213" s="24" customFormat="1" x14ac:dyDescent="0.25"/>
    <row r="1214" s="24" customFormat="1" x14ac:dyDescent="0.25"/>
    <row r="1215" s="24" customFormat="1" x14ac:dyDescent="0.25"/>
    <row r="1216" s="24" customFormat="1" x14ac:dyDescent="0.25"/>
    <row r="1217" s="24" customFormat="1" x14ac:dyDescent="0.25"/>
    <row r="1218" s="24" customFormat="1" x14ac:dyDescent="0.25"/>
    <row r="1219" s="24" customFormat="1" x14ac:dyDescent="0.25"/>
    <row r="1220" s="24" customFormat="1" x14ac:dyDescent="0.25"/>
    <row r="1221" s="24" customFormat="1" x14ac:dyDescent="0.25"/>
    <row r="1222" s="24" customFormat="1" x14ac:dyDescent="0.25"/>
    <row r="1223" s="24" customFormat="1" x14ac:dyDescent="0.25"/>
    <row r="1224" s="24" customFormat="1" x14ac:dyDescent="0.25"/>
    <row r="1225" s="24" customFormat="1" x14ac:dyDescent="0.25"/>
    <row r="1226" s="24" customFormat="1" x14ac:dyDescent="0.25"/>
    <row r="1227" s="24" customFormat="1" x14ac:dyDescent="0.25"/>
    <row r="1228" s="24" customFormat="1" x14ac:dyDescent="0.25"/>
    <row r="1229" s="24" customFormat="1" x14ac:dyDescent="0.25"/>
    <row r="1230" s="24" customFormat="1" x14ac:dyDescent="0.25"/>
    <row r="1231" s="24" customFormat="1" x14ac:dyDescent="0.25"/>
    <row r="1232" s="24" customFormat="1" x14ac:dyDescent="0.25"/>
    <row r="1233" s="24" customFormat="1" x14ac:dyDescent="0.25"/>
    <row r="1234" s="24" customFormat="1" x14ac:dyDescent="0.25"/>
    <row r="1235" s="24" customFormat="1" x14ac:dyDescent="0.25"/>
    <row r="1236" s="24" customFormat="1" x14ac:dyDescent="0.25"/>
    <row r="1237" s="24" customFormat="1" x14ac:dyDescent="0.25"/>
    <row r="1238" s="24" customFormat="1" x14ac:dyDescent="0.25"/>
    <row r="1239" s="24" customFormat="1" x14ac:dyDescent="0.25"/>
    <row r="1240" s="24" customFormat="1" x14ac:dyDescent="0.25"/>
    <row r="1241" s="24" customFormat="1" x14ac:dyDescent="0.25"/>
    <row r="1242" s="24" customFormat="1" x14ac:dyDescent="0.25"/>
    <row r="1243" s="24" customFormat="1" x14ac:dyDescent="0.25"/>
    <row r="1244" s="24" customFormat="1" x14ac:dyDescent="0.25"/>
    <row r="1245" s="24" customFormat="1" x14ac:dyDescent="0.25"/>
    <row r="1246" s="24" customFormat="1" x14ac:dyDescent="0.25"/>
    <row r="1247" s="24" customFormat="1" x14ac:dyDescent="0.25"/>
    <row r="1248" s="24" customFormat="1" x14ac:dyDescent="0.25"/>
    <row r="1249" s="24" customFormat="1" x14ac:dyDescent="0.25"/>
    <row r="1250" s="24" customFormat="1" x14ac:dyDescent="0.25"/>
    <row r="1251" s="24" customFormat="1" x14ac:dyDescent="0.25"/>
    <row r="1252" s="24" customFormat="1" x14ac:dyDescent="0.25"/>
    <row r="1253" s="24" customFormat="1" x14ac:dyDescent="0.25"/>
    <row r="1254" s="24" customFormat="1" x14ac:dyDescent="0.25"/>
    <row r="1255" s="24" customFormat="1" x14ac:dyDescent="0.25"/>
    <row r="1256" s="24" customFormat="1" x14ac:dyDescent="0.25"/>
    <row r="1257" s="24" customFormat="1" x14ac:dyDescent="0.25"/>
    <row r="1258" s="24" customFormat="1" x14ac:dyDescent="0.25"/>
    <row r="1259" s="24" customFormat="1" x14ac:dyDescent="0.25"/>
    <row r="1260" s="24" customFormat="1" x14ac:dyDescent="0.25"/>
    <row r="1261" s="24" customFormat="1" x14ac:dyDescent="0.25"/>
    <row r="1262" s="24" customFormat="1" x14ac:dyDescent="0.25"/>
    <row r="1263" s="24" customFormat="1" x14ac:dyDescent="0.25"/>
    <row r="1264" s="24" customFormat="1" x14ac:dyDescent="0.25"/>
    <row r="1265" s="24" customFormat="1" x14ac:dyDescent="0.25"/>
    <row r="1266" s="24" customFormat="1" x14ac:dyDescent="0.25"/>
    <row r="1267" s="24" customFormat="1" x14ac:dyDescent="0.25"/>
    <row r="1268" s="24" customFormat="1" x14ac:dyDescent="0.25"/>
    <row r="1269" s="24" customFormat="1" x14ac:dyDescent="0.25"/>
    <row r="1270" s="24" customFormat="1" x14ac:dyDescent="0.25"/>
    <row r="1271" s="24" customFormat="1" x14ac:dyDescent="0.25"/>
    <row r="1272" s="24" customFormat="1" x14ac:dyDescent="0.25"/>
    <row r="1273" s="24" customFormat="1" x14ac:dyDescent="0.25"/>
    <row r="1274" s="24" customFormat="1" x14ac:dyDescent="0.25"/>
    <row r="1275" s="24" customFormat="1" x14ac:dyDescent="0.25"/>
    <row r="1276" s="24" customFormat="1" x14ac:dyDescent="0.25"/>
    <row r="1277" s="24" customFormat="1" x14ac:dyDescent="0.25"/>
    <row r="1278" s="24" customFormat="1" x14ac:dyDescent="0.25"/>
    <row r="1279" s="24" customFormat="1" x14ac:dyDescent="0.25"/>
    <row r="1280" s="24" customFormat="1" x14ac:dyDescent="0.25"/>
    <row r="1281" s="24" customFormat="1" x14ac:dyDescent="0.25"/>
    <row r="1282" s="24" customFormat="1" x14ac:dyDescent="0.25"/>
    <row r="1283" s="24" customFormat="1" x14ac:dyDescent="0.25"/>
    <row r="1284" s="24" customFormat="1" x14ac:dyDescent="0.25"/>
    <row r="1285" s="24" customFormat="1" x14ac:dyDescent="0.25"/>
    <row r="1286" s="24" customFormat="1" x14ac:dyDescent="0.25"/>
    <row r="1287" s="24" customFormat="1" x14ac:dyDescent="0.25"/>
    <row r="1288" s="24" customFormat="1" x14ac:dyDescent="0.25"/>
    <row r="1289" s="24" customFormat="1" x14ac:dyDescent="0.25"/>
    <row r="1290" s="24" customFormat="1" x14ac:dyDescent="0.25"/>
    <row r="1291" s="24" customFormat="1" x14ac:dyDescent="0.25"/>
    <row r="1292" s="24" customFormat="1" x14ac:dyDescent="0.25"/>
    <row r="1293" s="24" customFormat="1" x14ac:dyDescent="0.25"/>
    <row r="1294" s="24" customFormat="1" x14ac:dyDescent="0.25"/>
    <row r="1295" s="24" customFormat="1" x14ac:dyDescent="0.25"/>
    <row r="1296" s="24" customFormat="1" x14ac:dyDescent="0.25"/>
    <row r="1297" s="24" customFormat="1" x14ac:dyDescent="0.25"/>
    <row r="1298" s="24" customFormat="1" x14ac:dyDescent="0.25"/>
    <row r="1299" s="24" customFormat="1" x14ac:dyDescent="0.25"/>
    <row r="1300" s="24" customFormat="1" x14ac:dyDescent="0.25"/>
    <row r="1301" s="24" customFormat="1" x14ac:dyDescent="0.25"/>
    <row r="1302" s="24" customFormat="1" x14ac:dyDescent="0.25"/>
    <row r="1303" s="24" customFormat="1" x14ac:dyDescent="0.25"/>
    <row r="1304" s="24" customFormat="1" x14ac:dyDescent="0.25"/>
    <row r="1305" s="24" customFormat="1" x14ac:dyDescent="0.25"/>
    <row r="1306" s="24" customFormat="1" x14ac:dyDescent="0.25"/>
    <row r="1307" s="24" customFormat="1" x14ac:dyDescent="0.25"/>
    <row r="1308" s="24" customFormat="1" x14ac:dyDescent="0.25"/>
    <row r="1309" s="24" customFormat="1" x14ac:dyDescent="0.25"/>
    <row r="1310" s="24" customFormat="1" x14ac:dyDescent="0.25"/>
    <row r="1311" s="24" customFormat="1" x14ac:dyDescent="0.25"/>
    <row r="1312" s="24" customFormat="1" x14ac:dyDescent="0.25"/>
    <row r="1313" s="24" customFormat="1" x14ac:dyDescent="0.25"/>
    <row r="1314" s="24" customFormat="1" x14ac:dyDescent="0.25"/>
    <row r="1315" s="24" customFormat="1" x14ac:dyDescent="0.25"/>
    <row r="1316" s="24" customFormat="1" x14ac:dyDescent="0.25"/>
    <row r="1317" s="24" customFormat="1" x14ac:dyDescent="0.25"/>
    <row r="1318" s="24" customFormat="1" x14ac:dyDescent="0.25"/>
    <row r="1319" s="24" customFormat="1" x14ac:dyDescent="0.25"/>
    <row r="1320" s="24" customFormat="1" x14ac:dyDescent="0.25"/>
    <row r="1321" s="24" customFormat="1" x14ac:dyDescent="0.25"/>
    <row r="1322" s="24" customFormat="1" x14ac:dyDescent="0.25"/>
    <row r="1323" s="24" customFormat="1" x14ac:dyDescent="0.25"/>
    <row r="1324" s="24" customFormat="1" x14ac:dyDescent="0.25"/>
    <row r="1325" s="24" customFormat="1" x14ac:dyDescent="0.25"/>
    <row r="1326" s="24" customFormat="1" x14ac:dyDescent="0.25"/>
    <row r="1327" s="24" customFormat="1" x14ac:dyDescent="0.25"/>
    <row r="1328" s="24" customFormat="1" x14ac:dyDescent="0.25"/>
    <row r="1329" s="24" customFormat="1" x14ac:dyDescent="0.25"/>
    <row r="1330" s="24" customFormat="1" x14ac:dyDescent="0.25"/>
    <row r="1331" s="24" customFormat="1" x14ac:dyDescent="0.25"/>
    <row r="1332" s="24" customFormat="1" x14ac:dyDescent="0.25"/>
    <row r="1333" s="24" customFormat="1" x14ac:dyDescent="0.25"/>
    <row r="1334" s="24" customFormat="1" x14ac:dyDescent="0.25"/>
    <row r="1335" s="24" customFormat="1" x14ac:dyDescent="0.25"/>
    <row r="1336" s="24" customFormat="1" x14ac:dyDescent="0.25"/>
    <row r="1337" s="24" customFormat="1" x14ac:dyDescent="0.25"/>
    <row r="1338" s="24" customFormat="1" x14ac:dyDescent="0.25"/>
    <row r="1339" s="24" customFormat="1" x14ac:dyDescent="0.25"/>
    <row r="1340" s="24" customFormat="1" x14ac:dyDescent="0.25"/>
    <row r="1341" s="24" customFormat="1" x14ac:dyDescent="0.25"/>
    <row r="1342" s="24" customFormat="1" x14ac:dyDescent="0.25"/>
    <row r="1343" s="24" customFormat="1" x14ac:dyDescent="0.25"/>
    <row r="1344" s="24" customFormat="1" x14ac:dyDescent="0.25"/>
    <row r="1345" s="24" customFormat="1" x14ac:dyDescent="0.25"/>
    <row r="1346" s="24" customFormat="1" x14ac:dyDescent="0.25"/>
    <row r="1347" s="24" customFormat="1" x14ac:dyDescent="0.25"/>
    <row r="1348" s="24" customFormat="1" x14ac:dyDescent="0.25"/>
    <row r="1349" s="24" customFormat="1" x14ac:dyDescent="0.25"/>
    <row r="1350" s="24" customFormat="1" x14ac:dyDescent="0.25"/>
    <row r="1351" s="24" customFormat="1" x14ac:dyDescent="0.25"/>
    <row r="1352" s="24" customFormat="1" x14ac:dyDescent="0.25"/>
    <row r="1353" s="24" customFormat="1" x14ac:dyDescent="0.25"/>
    <row r="1354" s="24" customFormat="1" x14ac:dyDescent="0.25"/>
    <row r="1355" s="24" customFormat="1" x14ac:dyDescent="0.25"/>
    <row r="1356" s="24" customFormat="1" x14ac:dyDescent="0.25"/>
    <row r="1357" s="24" customFormat="1" x14ac:dyDescent="0.25"/>
    <row r="1358" s="24" customFormat="1" x14ac:dyDescent="0.25"/>
    <row r="1359" s="24" customFormat="1" x14ac:dyDescent="0.25"/>
    <row r="1360" s="24" customFormat="1" x14ac:dyDescent="0.25"/>
    <row r="1361" s="24" customFormat="1" x14ac:dyDescent="0.25"/>
    <row r="1362" s="24" customFormat="1" x14ac:dyDescent="0.25"/>
    <row r="1363" s="24" customFormat="1" x14ac:dyDescent="0.25"/>
    <row r="1364" s="24" customFormat="1" x14ac:dyDescent="0.25"/>
    <row r="1365" s="24" customFormat="1" x14ac:dyDescent="0.25"/>
    <row r="1366" s="24" customFormat="1" x14ac:dyDescent="0.25"/>
    <row r="1367" s="24" customFormat="1" x14ac:dyDescent="0.25"/>
    <row r="1368" s="24" customFormat="1" x14ac:dyDescent="0.25"/>
    <row r="1369" s="24" customFormat="1" x14ac:dyDescent="0.25"/>
    <row r="1370" s="24" customFormat="1" x14ac:dyDescent="0.25"/>
    <row r="1371" s="24" customFormat="1" x14ac:dyDescent="0.25"/>
    <row r="1372" s="24" customFormat="1" x14ac:dyDescent="0.25"/>
    <row r="1373" s="24" customFormat="1" x14ac:dyDescent="0.25"/>
    <row r="1374" s="24" customFormat="1" x14ac:dyDescent="0.25"/>
    <row r="1375" s="24" customFormat="1" x14ac:dyDescent="0.25"/>
    <row r="1376" s="24" customFormat="1" x14ac:dyDescent="0.25"/>
    <row r="1377" s="24" customFormat="1" x14ac:dyDescent="0.25"/>
    <row r="1378" s="24" customFormat="1" x14ac:dyDescent="0.25"/>
    <row r="1379" s="24" customFormat="1" x14ac:dyDescent="0.25"/>
    <row r="1380" s="24" customFormat="1" x14ac:dyDescent="0.25"/>
    <row r="1381" s="24" customFormat="1" x14ac:dyDescent="0.25"/>
    <row r="1382" s="24" customFormat="1" x14ac:dyDescent="0.25"/>
    <row r="1383" s="24" customFormat="1" x14ac:dyDescent="0.25"/>
    <row r="1384" s="24" customFormat="1" x14ac:dyDescent="0.25"/>
    <row r="1385" s="24" customFormat="1" x14ac:dyDescent="0.25"/>
    <row r="1386" s="24" customFormat="1" x14ac:dyDescent="0.25"/>
    <row r="1387" s="24" customFormat="1" x14ac:dyDescent="0.25"/>
    <row r="1388" s="24" customFormat="1" x14ac:dyDescent="0.25"/>
    <row r="1389" s="24" customFormat="1" x14ac:dyDescent="0.25"/>
    <row r="1390" s="24" customFormat="1" x14ac:dyDescent="0.25"/>
    <row r="1391" s="24" customFormat="1" x14ac:dyDescent="0.25"/>
    <row r="1392" s="24" customFormat="1" x14ac:dyDescent="0.25"/>
    <row r="1393" s="24" customFormat="1" x14ac:dyDescent="0.25"/>
    <row r="1394" s="24" customFormat="1" x14ac:dyDescent="0.25"/>
    <row r="1395" s="24" customFormat="1" x14ac:dyDescent="0.25"/>
    <row r="1396" s="24" customFormat="1" x14ac:dyDescent="0.25"/>
    <row r="1397" s="24" customFormat="1" x14ac:dyDescent="0.25"/>
    <row r="1398" s="24" customFormat="1" x14ac:dyDescent="0.25"/>
    <row r="1399" s="24" customFormat="1" x14ac:dyDescent="0.25"/>
    <row r="1400" s="24" customFormat="1" x14ac:dyDescent="0.25"/>
    <row r="1401" s="24" customFormat="1" x14ac:dyDescent="0.25"/>
    <row r="1402" s="24" customFormat="1" x14ac:dyDescent="0.25"/>
    <row r="1403" s="24" customFormat="1" x14ac:dyDescent="0.25"/>
    <row r="1404" s="24" customFormat="1" x14ac:dyDescent="0.25"/>
    <row r="1405" s="24" customFormat="1" x14ac:dyDescent="0.25"/>
    <row r="1406" s="24" customFormat="1" x14ac:dyDescent="0.25"/>
    <row r="1407" s="24" customFormat="1" x14ac:dyDescent="0.25"/>
    <row r="1408" s="24" customFormat="1" x14ac:dyDescent="0.25"/>
    <row r="1409" s="24" customFormat="1" x14ac:dyDescent="0.25"/>
    <row r="1410" s="24" customFormat="1" x14ac:dyDescent="0.25"/>
    <row r="1411" s="24" customFormat="1" x14ac:dyDescent="0.25"/>
    <row r="1412" s="24" customFormat="1" x14ac:dyDescent="0.25"/>
    <row r="1413" s="24" customFormat="1" x14ac:dyDescent="0.25"/>
    <row r="1414" s="24" customFormat="1" x14ac:dyDescent="0.25"/>
    <row r="1415" s="24" customFormat="1" x14ac:dyDescent="0.25"/>
    <row r="1416" s="24" customFormat="1" x14ac:dyDescent="0.25"/>
    <row r="1417" s="24" customFormat="1" x14ac:dyDescent="0.25"/>
    <row r="1418" s="24" customFormat="1" x14ac:dyDescent="0.25"/>
    <row r="1419" s="24" customFormat="1" x14ac:dyDescent="0.25"/>
    <row r="1420" s="24" customFormat="1" x14ac:dyDescent="0.25"/>
    <row r="1421" s="24" customFormat="1" x14ac:dyDescent="0.25"/>
    <row r="1422" s="24" customFormat="1" x14ac:dyDescent="0.25"/>
    <row r="1423" s="24" customFormat="1" x14ac:dyDescent="0.25"/>
    <row r="1424" s="24" customFormat="1" x14ac:dyDescent="0.25"/>
    <row r="1425" s="24" customFormat="1" x14ac:dyDescent="0.25"/>
    <row r="1426" s="24" customFormat="1" x14ac:dyDescent="0.25"/>
    <row r="1427" s="24" customFormat="1" x14ac:dyDescent="0.25"/>
    <row r="1428" s="24" customFormat="1" x14ac:dyDescent="0.25"/>
    <row r="1429" s="24" customFormat="1" x14ac:dyDescent="0.25"/>
    <row r="1430" s="24" customFormat="1" x14ac:dyDescent="0.25"/>
    <row r="1431" s="24" customFormat="1" x14ac:dyDescent="0.25"/>
    <row r="1432" s="24" customFormat="1" x14ac:dyDescent="0.25"/>
    <row r="1433" s="24" customFormat="1" x14ac:dyDescent="0.25"/>
    <row r="1434" s="24" customFormat="1" x14ac:dyDescent="0.25"/>
    <row r="1435" s="24" customFormat="1" x14ac:dyDescent="0.25"/>
    <row r="1436" s="24" customFormat="1" x14ac:dyDescent="0.25"/>
    <row r="1437" s="24" customFormat="1" x14ac:dyDescent="0.25"/>
    <row r="1438" s="24" customFormat="1" x14ac:dyDescent="0.25"/>
    <row r="1439" s="24" customFormat="1" x14ac:dyDescent="0.25"/>
    <row r="1440" s="24" customFormat="1" x14ac:dyDescent="0.25"/>
    <row r="1441" s="24" customFormat="1" x14ac:dyDescent="0.25"/>
    <row r="1442" s="24" customFormat="1" x14ac:dyDescent="0.25"/>
    <row r="1443" s="24" customFormat="1" x14ac:dyDescent="0.25"/>
    <row r="1444" s="24" customFormat="1" x14ac:dyDescent="0.25"/>
    <row r="1445" s="24" customFormat="1" x14ac:dyDescent="0.25"/>
    <row r="1446" s="24" customFormat="1" x14ac:dyDescent="0.25"/>
    <row r="1447" s="24" customFormat="1" x14ac:dyDescent="0.25"/>
    <row r="1448" s="24" customFormat="1" x14ac:dyDescent="0.25"/>
    <row r="1449" s="24" customFormat="1" x14ac:dyDescent="0.25"/>
    <row r="1450" s="24" customFormat="1" x14ac:dyDescent="0.25"/>
    <row r="1451" s="24" customFormat="1" x14ac:dyDescent="0.25"/>
    <row r="1452" s="24" customFormat="1" x14ac:dyDescent="0.25"/>
    <row r="1453" s="24" customFormat="1" x14ac:dyDescent="0.25"/>
    <row r="1454" s="24" customFormat="1" x14ac:dyDescent="0.25"/>
    <row r="1455" s="24" customFormat="1" x14ac:dyDescent="0.25"/>
    <row r="1456" s="24" customFormat="1" x14ac:dyDescent="0.25"/>
    <row r="1457" s="24" customFormat="1" x14ac:dyDescent="0.25"/>
    <row r="1458" s="24" customFormat="1" x14ac:dyDescent="0.25"/>
    <row r="1459" s="24" customFormat="1" x14ac:dyDescent="0.25"/>
    <row r="1460" s="24" customFormat="1" x14ac:dyDescent="0.25"/>
    <row r="1461" s="24" customFormat="1" x14ac:dyDescent="0.25"/>
    <row r="1462" s="24" customFormat="1" x14ac:dyDescent="0.25"/>
    <row r="1463" s="24" customFormat="1" x14ac:dyDescent="0.25"/>
    <row r="1464" s="24" customFormat="1" x14ac:dyDescent="0.25"/>
    <row r="1465" s="24" customFormat="1" x14ac:dyDescent="0.25"/>
    <row r="1466" s="24" customFormat="1" x14ac:dyDescent="0.25"/>
    <row r="1467" s="24" customFormat="1" x14ac:dyDescent="0.25"/>
    <row r="1468" s="24" customFormat="1" x14ac:dyDescent="0.25"/>
    <row r="1469" s="24" customFormat="1" x14ac:dyDescent="0.25"/>
    <row r="1470" s="24" customFormat="1" x14ac:dyDescent="0.25"/>
    <row r="1471" s="24" customFormat="1" x14ac:dyDescent="0.25"/>
    <row r="1472" s="24" customFormat="1" x14ac:dyDescent="0.25"/>
    <row r="1473" s="24" customFormat="1" x14ac:dyDescent="0.25"/>
    <row r="1474" s="24" customFormat="1" x14ac:dyDescent="0.25"/>
    <row r="1475" s="24" customFormat="1" x14ac:dyDescent="0.25"/>
    <row r="1476" s="24" customFormat="1" x14ac:dyDescent="0.25"/>
    <row r="1477" s="24" customFormat="1" x14ac:dyDescent="0.25"/>
    <row r="1478" s="24" customFormat="1" x14ac:dyDescent="0.25"/>
    <row r="1479" s="24" customFormat="1" x14ac:dyDescent="0.25"/>
    <row r="1480" s="24" customFormat="1" x14ac:dyDescent="0.25"/>
    <row r="1481" s="24" customFormat="1" x14ac:dyDescent="0.25"/>
    <row r="1482" s="24" customFormat="1" x14ac:dyDescent="0.25"/>
    <row r="1483" s="24" customFormat="1" x14ac:dyDescent="0.25"/>
    <row r="1484" s="24" customFormat="1" x14ac:dyDescent="0.25"/>
    <row r="1485" s="24" customFormat="1" x14ac:dyDescent="0.25"/>
    <row r="1486" s="24" customFormat="1" x14ac:dyDescent="0.25"/>
    <row r="1487" s="24" customFormat="1" x14ac:dyDescent="0.25"/>
    <row r="1488" s="24" customFormat="1" x14ac:dyDescent="0.25"/>
    <row r="1489" s="24" customFormat="1" x14ac:dyDescent="0.25"/>
    <row r="1490" s="24" customFormat="1" x14ac:dyDescent="0.25"/>
    <row r="1491" s="24" customFormat="1" x14ac:dyDescent="0.25"/>
    <row r="1492" s="24" customFormat="1" x14ac:dyDescent="0.25"/>
    <row r="1493" s="24" customFormat="1" x14ac:dyDescent="0.25"/>
    <row r="1494" s="24" customFormat="1" x14ac:dyDescent="0.25"/>
    <row r="1495" s="24" customFormat="1" x14ac:dyDescent="0.25"/>
    <row r="1496" s="24" customFormat="1" x14ac:dyDescent="0.25"/>
    <row r="1497" s="24" customFormat="1" x14ac:dyDescent="0.25"/>
    <row r="1498" s="24" customFormat="1" x14ac:dyDescent="0.25"/>
    <row r="1499" s="24" customFormat="1" x14ac:dyDescent="0.25"/>
    <row r="1500" s="24" customFormat="1" x14ac:dyDescent="0.25"/>
    <row r="1501" s="24" customFormat="1" x14ac:dyDescent="0.25"/>
    <row r="1502" s="24" customFormat="1" x14ac:dyDescent="0.25"/>
    <row r="1503" s="24" customFormat="1" x14ac:dyDescent="0.25"/>
    <row r="1504" s="24" customFormat="1" x14ac:dyDescent="0.25"/>
    <row r="1505" s="24" customFormat="1" x14ac:dyDescent="0.25"/>
    <row r="1506" s="24" customFormat="1" x14ac:dyDescent="0.25"/>
    <row r="1507" s="24" customFormat="1" x14ac:dyDescent="0.25"/>
    <row r="1508" s="24" customFormat="1" x14ac:dyDescent="0.25"/>
    <row r="1509" s="24" customFormat="1" x14ac:dyDescent="0.25"/>
    <row r="1510" s="24" customFormat="1" x14ac:dyDescent="0.25"/>
    <row r="1511" s="24" customFormat="1" x14ac:dyDescent="0.25"/>
    <row r="1512" s="24" customFormat="1" x14ac:dyDescent="0.25"/>
    <row r="1513" s="24" customFormat="1" x14ac:dyDescent="0.25"/>
    <row r="1514" s="24" customFormat="1" x14ac:dyDescent="0.25"/>
    <row r="1515" s="24" customFormat="1" x14ac:dyDescent="0.25"/>
    <row r="1516" s="24" customFormat="1" x14ac:dyDescent="0.25"/>
    <row r="1517" s="24" customFormat="1" x14ac:dyDescent="0.25"/>
    <row r="1518" s="24" customFormat="1" x14ac:dyDescent="0.25"/>
    <row r="1519" s="24" customFormat="1" x14ac:dyDescent="0.25"/>
    <row r="1520" s="24" customFormat="1" x14ac:dyDescent="0.25"/>
    <row r="1521" s="24" customFormat="1" x14ac:dyDescent="0.25"/>
    <row r="1522" s="24" customFormat="1" x14ac:dyDescent="0.25"/>
    <row r="1523" s="24" customFormat="1" x14ac:dyDescent="0.25"/>
    <row r="1524" s="24" customFormat="1" x14ac:dyDescent="0.25"/>
    <row r="1525" s="24" customFormat="1" x14ac:dyDescent="0.25"/>
    <row r="1526" s="24" customFormat="1" x14ac:dyDescent="0.25"/>
    <row r="1527" s="24" customFormat="1" x14ac:dyDescent="0.25"/>
    <row r="1528" s="24" customFormat="1" x14ac:dyDescent="0.25"/>
    <row r="1529" s="24" customFormat="1" x14ac:dyDescent="0.25"/>
    <row r="1530" s="24" customFormat="1" x14ac:dyDescent="0.25"/>
    <row r="1531" s="24" customFormat="1" x14ac:dyDescent="0.25"/>
    <row r="1532" s="24" customFormat="1" x14ac:dyDescent="0.25"/>
    <row r="1533" s="24" customFormat="1" x14ac:dyDescent="0.25"/>
    <row r="1534" s="24" customFormat="1" x14ac:dyDescent="0.25"/>
    <row r="1535" s="24" customFormat="1" x14ac:dyDescent="0.25"/>
    <row r="1536" s="24" customFormat="1" x14ac:dyDescent="0.25"/>
  </sheetData>
  <hyperlinks>
    <hyperlink ref="B3" r:id="rId1" location="'Table 19'!A1" display="'Table 19'!A1" xr:uid="{3D4C3696-2400-4FFD-AD4B-6902119DE1F5}"/>
    <hyperlink ref="B4" r:id="rId2" location="'Table 20'!A1" display="'Table 20'!A1" xr:uid="{94190265-993C-4084-94A9-01605404BD96}"/>
  </hyperlinks>
  <pageMargins left="0.7" right="0.7" top="0.75" bottom="0.75" header="0.3" footer="0.3"/>
  <pageSetup orientation="portrait"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B1A3-1A80-48D8-AD1E-2775BF2A4A9F}">
  <dimension ref="B1:C18"/>
  <sheetViews>
    <sheetView showGridLines="0" zoomScaleNormal="100" workbookViewId="0">
      <selection activeCell="B1" sqref="B1"/>
    </sheetView>
  </sheetViews>
  <sheetFormatPr defaultRowHeight="15" x14ac:dyDescent="0.25"/>
  <cols>
    <col min="1" max="1" width="9.140625" style="5" customWidth="1"/>
    <col min="2" max="2" width="45.140625" style="5" bestFit="1" customWidth="1"/>
    <col min="3" max="3" width="26.85546875" style="5" bestFit="1" customWidth="1"/>
    <col min="4" max="4" width="63.7109375" style="5" customWidth="1"/>
    <col min="5" max="16384" width="9.140625" style="5"/>
  </cols>
  <sheetData>
    <row r="1" spans="2:3" s="6" customFormat="1" ht="45" customHeight="1" x14ac:dyDescent="0.4">
      <c r="B1" s="6" t="s">
        <v>1560</v>
      </c>
    </row>
    <row r="2" spans="2:3" ht="15.75" thickBot="1" x14ac:dyDescent="0.3">
      <c r="B2" s="2" t="s">
        <v>332</v>
      </c>
      <c r="C2" s="3"/>
    </row>
    <row r="3" spans="2:3" x14ac:dyDescent="0.25">
      <c r="B3" s="107" t="s">
        <v>333</v>
      </c>
      <c r="C3" s="83" t="s">
        <v>334</v>
      </c>
    </row>
    <row r="4" spans="2:3" x14ac:dyDescent="0.25">
      <c r="B4" s="109" t="s">
        <v>335</v>
      </c>
      <c r="C4" s="110" t="s">
        <v>336</v>
      </c>
    </row>
    <row r="5" spans="2:3" x14ac:dyDescent="0.25">
      <c r="B5" s="109" t="s">
        <v>337</v>
      </c>
      <c r="C5" s="110" t="s">
        <v>128</v>
      </c>
    </row>
    <row r="6" spans="2:3" x14ac:dyDescent="0.25">
      <c r="B6" s="109" t="s">
        <v>338</v>
      </c>
      <c r="C6" s="110" t="s">
        <v>339</v>
      </c>
    </row>
    <row r="7" spans="2:3" x14ac:dyDescent="0.25">
      <c r="B7" s="109" t="s">
        <v>340</v>
      </c>
      <c r="C7" s="110" t="s">
        <v>341</v>
      </c>
    </row>
    <row r="8" spans="2:3" x14ac:dyDescent="0.25">
      <c r="B8" s="109" t="s">
        <v>342</v>
      </c>
      <c r="C8" s="110" t="s">
        <v>343</v>
      </c>
    </row>
    <row r="9" spans="2:3" x14ac:dyDescent="0.25">
      <c r="B9" s="109" t="s">
        <v>344</v>
      </c>
      <c r="C9" s="110" t="s">
        <v>345</v>
      </c>
    </row>
    <row r="10" spans="2:3" x14ac:dyDescent="0.25">
      <c r="B10" s="109" t="s">
        <v>346</v>
      </c>
      <c r="C10" s="110" t="s">
        <v>347</v>
      </c>
    </row>
    <row r="11" spans="2:3" x14ac:dyDescent="0.25">
      <c r="B11" s="109" t="s">
        <v>348</v>
      </c>
      <c r="C11" s="110" t="s">
        <v>349</v>
      </c>
    </row>
    <row r="12" spans="2:3" x14ac:dyDescent="0.25">
      <c r="B12" s="109" t="s">
        <v>350</v>
      </c>
      <c r="C12" s="110" t="s">
        <v>351</v>
      </c>
    </row>
    <row r="13" spans="2:3" x14ac:dyDescent="0.25">
      <c r="B13" s="109">
        <v>585</v>
      </c>
      <c r="C13" s="110" t="s">
        <v>352</v>
      </c>
    </row>
    <row r="14" spans="2:3" x14ac:dyDescent="0.25">
      <c r="B14" s="109" t="s">
        <v>353</v>
      </c>
      <c r="C14" s="110" t="s">
        <v>354</v>
      </c>
    </row>
    <row r="15" spans="2:3" x14ac:dyDescent="0.25">
      <c r="B15" s="109">
        <v>490</v>
      </c>
      <c r="C15" s="110" t="s">
        <v>355</v>
      </c>
    </row>
    <row r="16" spans="2:3" x14ac:dyDescent="0.25">
      <c r="B16" s="109" t="s">
        <v>356</v>
      </c>
      <c r="C16" s="110" t="s">
        <v>357</v>
      </c>
    </row>
    <row r="17" spans="2:3" x14ac:dyDescent="0.25">
      <c r="B17" s="109" t="s">
        <v>358</v>
      </c>
      <c r="C17" s="110" t="s">
        <v>359</v>
      </c>
    </row>
    <row r="18" spans="2:3" ht="15.75" thickBot="1" x14ac:dyDescent="0.3">
      <c r="B18" s="111" t="s">
        <v>360</v>
      </c>
      <c r="C18" s="112" t="s">
        <v>361</v>
      </c>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6834-0042-4A98-B7F3-E3C02D189DB0}">
  <dimension ref="A1:C20"/>
  <sheetViews>
    <sheetView showGridLines="0" zoomScaleNormal="100" workbookViewId="0">
      <selection activeCell="B1" sqref="B1"/>
    </sheetView>
  </sheetViews>
  <sheetFormatPr defaultRowHeight="15" x14ac:dyDescent="0.25"/>
  <cols>
    <col min="1" max="1" width="9.140625" style="5"/>
    <col min="2" max="2" width="14.28515625" customWidth="1"/>
    <col min="3" max="3" width="93.5703125" customWidth="1"/>
    <col min="4" max="4" width="8.140625" bestFit="1" customWidth="1"/>
    <col min="5" max="5" width="32.28515625" bestFit="1" customWidth="1"/>
  </cols>
  <sheetData>
    <row r="1" spans="2:3" s="6" customFormat="1" ht="45" customHeight="1" x14ac:dyDescent="0.4">
      <c r="B1" s="6" t="s">
        <v>1560</v>
      </c>
    </row>
    <row r="2" spans="2:3" s="5" customFormat="1" ht="15.75" thickBot="1" x14ac:dyDescent="0.3">
      <c r="B2" s="8" t="s">
        <v>367</v>
      </c>
    </row>
    <row r="3" spans="2:3" ht="15.75" thickBot="1" x14ac:dyDescent="0.3">
      <c r="B3" s="63" t="s">
        <v>362</v>
      </c>
      <c r="C3" s="35" t="s">
        <v>1</v>
      </c>
    </row>
    <row r="4" spans="2:3" ht="23.25" thickBot="1" x14ac:dyDescent="0.3">
      <c r="B4" s="114" t="s">
        <v>363</v>
      </c>
      <c r="C4" s="115" t="s">
        <v>364</v>
      </c>
    </row>
    <row r="5" spans="2:3" ht="23.25" thickBot="1" x14ac:dyDescent="0.3">
      <c r="B5" s="114" t="s">
        <v>365</v>
      </c>
      <c r="C5" s="115" t="s">
        <v>366</v>
      </c>
    </row>
    <row r="6" spans="2:3" x14ac:dyDescent="0.25">
      <c r="B6" s="113"/>
    </row>
    <row r="7" spans="2:3" x14ac:dyDescent="0.25">
      <c r="B7" s="1"/>
    </row>
    <row r="8" spans="2:3" x14ac:dyDescent="0.25">
      <c r="B8" s="7"/>
    </row>
    <row r="9" spans="2:3" x14ac:dyDescent="0.25">
      <c r="B9" s="7"/>
    </row>
    <row r="10" spans="2:3" x14ac:dyDescent="0.25">
      <c r="B10" s="7"/>
    </row>
    <row r="11" spans="2:3" x14ac:dyDescent="0.25">
      <c r="B11" s="7"/>
    </row>
    <row r="12" spans="2:3" x14ac:dyDescent="0.25">
      <c r="B12" s="7"/>
    </row>
    <row r="13" spans="2:3" x14ac:dyDescent="0.25">
      <c r="B13" s="7"/>
    </row>
    <row r="14" spans="2:3" x14ac:dyDescent="0.25">
      <c r="B14" s="7"/>
    </row>
    <row r="15" spans="2:3" x14ac:dyDescent="0.25">
      <c r="B15" s="7"/>
    </row>
    <row r="16" spans="2:3" x14ac:dyDescent="0.25">
      <c r="B16" s="7"/>
    </row>
    <row r="17" spans="2:2" x14ac:dyDescent="0.25">
      <c r="B17" s="7"/>
    </row>
    <row r="18" spans="2:2" x14ac:dyDescent="0.25">
      <c r="B18" s="7"/>
    </row>
    <row r="19" spans="2:2" x14ac:dyDescent="0.25">
      <c r="B19" s="7"/>
    </row>
    <row r="20" spans="2:2" x14ac:dyDescent="0.25">
      <c r="B20" s="7"/>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3234-3FCB-49B0-9A73-2CE2BC1C7C9A}">
  <sheetPr>
    <tabColor theme="1"/>
  </sheetPr>
  <dimension ref="B1:B4"/>
  <sheetViews>
    <sheetView showGridLines="0" zoomScaleNormal="100" workbookViewId="0">
      <selection activeCell="B1" sqref="A1:XFD1048576"/>
    </sheetView>
  </sheetViews>
  <sheetFormatPr defaultRowHeight="15" x14ac:dyDescent="0.25"/>
  <cols>
    <col min="1" max="1" width="9.140625" style="24" customWidth="1"/>
    <col min="2" max="2" width="3.42578125" style="24" customWidth="1"/>
    <col min="3" max="16384" width="9.140625" style="24"/>
  </cols>
  <sheetData>
    <row r="1" spans="2:2" s="6" customFormat="1" ht="45" customHeight="1" x14ac:dyDescent="0.4">
      <c r="B1" s="6" t="s">
        <v>1560</v>
      </c>
    </row>
    <row r="2" spans="2:2" ht="28.5" x14ac:dyDescent="0.25">
      <c r="B2" s="205" t="s">
        <v>7</v>
      </c>
    </row>
    <row r="3" spans="2:2" x14ac:dyDescent="0.25">
      <c r="B3" s="206" t="str">
        <f>'Table 21'!_Ref80897658</f>
        <v>Table 21: Maximum Wind Gusts Recorded October 11 – 12, 2021 in Impacted Counties</v>
      </c>
    </row>
    <row r="4" spans="2:2" x14ac:dyDescent="0.25">
      <c r="B4" s="206"/>
    </row>
  </sheetData>
  <hyperlinks>
    <hyperlink ref="B3" r:id="rId1" location="'Table 21'!A1" display="'Table 21'!A1" xr:uid="{4DBDD2B2-97E1-42BB-859F-57EF8A1CE552}"/>
  </hyperlinks>
  <pageMargins left="0.7" right="0.7" top="0.75" bottom="0.75" header="0.3" footer="0.3"/>
  <pageSetup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72C0-44C0-4F07-9921-8306CBF4F1AE}">
  <dimension ref="B1:E26"/>
  <sheetViews>
    <sheetView showGridLines="0" zoomScaleNormal="100" workbookViewId="0">
      <selection activeCell="B1" sqref="B1"/>
    </sheetView>
  </sheetViews>
  <sheetFormatPr defaultRowHeight="15" x14ac:dyDescent="0.25"/>
  <cols>
    <col min="1" max="1" width="9.140625" style="5" customWidth="1"/>
    <col min="2" max="2" width="11.42578125" style="5" bestFit="1" customWidth="1"/>
    <col min="3" max="3" width="22.42578125" style="5" bestFit="1" customWidth="1"/>
    <col min="4" max="4" width="8.5703125" style="5" bestFit="1" customWidth="1"/>
    <col min="5" max="5" width="16.5703125" style="5" bestFit="1" customWidth="1"/>
    <col min="6" max="16384" width="9.140625" style="5"/>
  </cols>
  <sheetData>
    <row r="1" spans="2:5" s="6" customFormat="1" ht="45" customHeight="1" x14ac:dyDescent="0.4">
      <c r="B1" s="6" t="s">
        <v>1560</v>
      </c>
    </row>
    <row r="2" spans="2:5" x14ac:dyDescent="0.25">
      <c r="B2" s="2" t="s">
        <v>438</v>
      </c>
      <c r="C2" s="3"/>
    </row>
    <row r="3" spans="2:5" x14ac:dyDescent="0.25">
      <c r="B3" s="116" t="s">
        <v>287</v>
      </c>
      <c r="C3" s="116" t="s">
        <v>368</v>
      </c>
      <c r="D3" s="116" t="s">
        <v>369</v>
      </c>
      <c r="E3" s="116" t="s">
        <v>370</v>
      </c>
    </row>
    <row r="4" spans="2:5" x14ac:dyDescent="0.25">
      <c r="B4" s="108" t="s">
        <v>306</v>
      </c>
      <c r="C4" s="117">
        <v>102</v>
      </c>
      <c r="D4" s="117" t="s">
        <v>371</v>
      </c>
      <c r="E4" s="108" t="s">
        <v>372</v>
      </c>
    </row>
    <row r="5" spans="2:5" x14ac:dyDescent="0.25">
      <c r="B5" s="108" t="s">
        <v>373</v>
      </c>
      <c r="C5" s="117">
        <v>65</v>
      </c>
      <c r="D5" s="117" t="s">
        <v>374</v>
      </c>
      <c r="E5" s="108" t="s">
        <v>375</v>
      </c>
    </row>
    <row r="6" spans="2:5" x14ac:dyDescent="0.25">
      <c r="B6" s="108" t="s">
        <v>376</v>
      </c>
      <c r="C6" s="117">
        <v>62</v>
      </c>
      <c r="D6" s="117" t="s">
        <v>377</v>
      </c>
      <c r="E6" s="108" t="s">
        <v>378</v>
      </c>
    </row>
    <row r="7" spans="2:5" x14ac:dyDescent="0.25">
      <c r="B7" s="108" t="s">
        <v>379</v>
      </c>
      <c r="C7" s="117">
        <v>61</v>
      </c>
      <c r="D7" s="117" t="s">
        <v>380</v>
      </c>
      <c r="E7" s="108" t="s">
        <v>381</v>
      </c>
    </row>
    <row r="8" spans="2:5" x14ac:dyDescent="0.25">
      <c r="B8" s="108" t="s">
        <v>382</v>
      </c>
      <c r="C8" s="117">
        <v>57</v>
      </c>
      <c r="D8" s="117" t="s">
        <v>383</v>
      </c>
      <c r="E8" s="108" t="s">
        <v>384</v>
      </c>
    </row>
    <row r="9" spans="2:5" x14ac:dyDescent="0.25">
      <c r="B9" s="108" t="s">
        <v>116</v>
      </c>
      <c r="C9" s="117">
        <v>57</v>
      </c>
      <c r="D9" s="117" t="s">
        <v>385</v>
      </c>
      <c r="E9" s="108" t="s">
        <v>386</v>
      </c>
    </row>
    <row r="10" spans="2:5" x14ac:dyDescent="0.25">
      <c r="B10" s="108" t="s">
        <v>387</v>
      </c>
      <c r="C10" s="117">
        <v>57</v>
      </c>
      <c r="D10" s="117" t="s">
        <v>388</v>
      </c>
      <c r="E10" s="108" t="s">
        <v>389</v>
      </c>
    </row>
    <row r="11" spans="2:5" x14ac:dyDescent="0.25">
      <c r="B11" s="108" t="s">
        <v>390</v>
      </c>
      <c r="C11" s="117">
        <v>56</v>
      </c>
      <c r="D11" s="117" t="s">
        <v>391</v>
      </c>
      <c r="E11" s="108" t="s">
        <v>392</v>
      </c>
    </row>
    <row r="12" spans="2:5" x14ac:dyDescent="0.25">
      <c r="B12" s="108" t="s">
        <v>393</v>
      </c>
      <c r="C12" s="117">
        <v>56</v>
      </c>
      <c r="D12" s="117" t="s">
        <v>394</v>
      </c>
      <c r="E12" s="108" t="s">
        <v>395</v>
      </c>
    </row>
    <row r="13" spans="2:5" x14ac:dyDescent="0.25">
      <c r="B13" s="108" t="s">
        <v>396</v>
      </c>
      <c r="C13" s="117">
        <v>55</v>
      </c>
      <c r="D13" s="117" t="s">
        <v>397</v>
      </c>
      <c r="E13" s="108" t="s">
        <v>398</v>
      </c>
    </row>
    <row r="14" spans="2:5" x14ac:dyDescent="0.25">
      <c r="B14" s="108" t="s">
        <v>399</v>
      </c>
      <c r="C14" s="117">
        <v>53</v>
      </c>
      <c r="D14" s="117" t="s">
        <v>400</v>
      </c>
      <c r="E14" s="108" t="s">
        <v>401</v>
      </c>
    </row>
    <row r="15" spans="2:5" x14ac:dyDescent="0.25">
      <c r="B15" s="108" t="s">
        <v>402</v>
      </c>
      <c r="C15" s="117">
        <v>53</v>
      </c>
      <c r="D15" s="117" t="s">
        <v>403</v>
      </c>
      <c r="E15" s="108" t="s">
        <v>404</v>
      </c>
    </row>
    <row r="16" spans="2:5" x14ac:dyDescent="0.25">
      <c r="B16" s="108" t="s">
        <v>405</v>
      </c>
      <c r="C16" s="117">
        <v>52</v>
      </c>
      <c r="D16" s="117" t="s">
        <v>406</v>
      </c>
      <c r="E16" s="108" t="s">
        <v>407</v>
      </c>
    </row>
    <row r="17" spans="2:5" x14ac:dyDescent="0.25">
      <c r="B17" s="108" t="s">
        <v>408</v>
      </c>
      <c r="C17" s="117">
        <v>52</v>
      </c>
      <c r="D17" s="117" t="s">
        <v>409</v>
      </c>
      <c r="E17" s="108" t="s">
        <v>410</v>
      </c>
    </row>
    <row r="18" spans="2:5" x14ac:dyDescent="0.25">
      <c r="B18" s="108" t="s">
        <v>411</v>
      </c>
      <c r="C18" s="117">
        <v>52</v>
      </c>
      <c r="D18" s="117" t="s">
        <v>412</v>
      </c>
      <c r="E18" s="108" t="s">
        <v>413</v>
      </c>
    </row>
    <row r="19" spans="2:5" x14ac:dyDescent="0.25">
      <c r="B19" s="108" t="s">
        <v>414</v>
      </c>
      <c r="C19" s="117">
        <v>51</v>
      </c>
      <c r="D19" s="117" t="s">
        <v>415</v>
      </c>
      <c r="E19" s="108" t="s">
        <v>416</v>
      </c>
    </row>
    <row r="20" spans="2:5" x14ac:dyDescent="0.25">
      <c r="B20" s="108" t="s">
        <v>417</v>
      </c>
      <c r="C20" s="117">
        <v>51</v>
      </c>
      <c r="D20" s="117" t="s">
        <v>418</v>
      </c>
      <c r="E20" s="108" t="s">
        <v>419</v>
      </c>
    </row>
    <row r="21" spans="2:5" x14ac:dyDescent="0.25">
      <c r="B21" s="108" t="s">
        <v>420</v>
      </c>
      <c r="C21" s="117">
        <v>51</v>
      </c>
      <c r="D21" s="117" t="s">
        <v>421</v>
      </c>
      <c r="E21" s="108" t="s">
        <v>422</v>
      </c>
    </row>
    <row r="22" spans="2:5" x14ac:dyDescent="0.25">
      <c r="B22" s="108" t="s">
        <v>423</v>
      </c>
      <c r="C22" s="117">
        <v>50</v>
      </c>
      <c r="D22" s="117" t="s">
        <v>424</v>
      </c>
      <c r="E22" s="108" t="s">
        <v>425</v>
      </c>
    </row>
    <row r="23" spans="2:5" x14ac:dyDescent="0.25">
      <c r="B23" s="108" t="s">
        <v>426</v>
      </c>
      <c r="C23" s="117">
        <v>50</v>
      </c>
      <c r="D23" s="117" t="s">
        <v>427</v>
      </c>
      <c r="E23" s="108" t="s">
        <v>428</v>
      </c>
    </row>
    <row r="24" spans="2:5" x14ac:dyDescent="0.25">
      <c r="B24" s="108" t="s">
        <v>429</v>
      </c>
      <c r="C24" s="117">
        <v>47</v>
      </c>
      <c r="D24" s="117" t="s">
        <v>430</v>
      </c>
      <c r="E24" s="108" t="s">
        <v>431</v>
      </c>
    </row>
    <row r="25" spans="2:5" x14ac:dyDescent="0.25">
      <c r="B25" s="108" t="s">
        <v>432</v>
      </c>
      <c r="C25" s="117">
        <v>47</v>
      </c>
      <c r="D25" s="117" t="s">
        <v>433</v>
      </c>
      <c r="E25" s="108" t="s">
        <v>434</v>
      </c>
    </row>
    <row r="26" spans="2:5" x14ac:dyDescent="0.25">
      <c r="B26" s="108" t="s">
        <v>435</v>
      </c>
      <c r="C26" s="117">
        <v>44</v>
      </c>
      <c r="D26" s="117" t="s">
        <v>436</v>
      </c>
      <c r="E26" s="108" t="s">
        <v>437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214C-681E-4ACE-8C42-6FECE5E4A457}">
  <dimension ref="B1:L24"/>
  <sheetViews>
    <sheetView showGridLines="0" zoomScaleNormal="100" workbookViewId="0">
      <selection activeCell="B1" sqref="B1"/>
    </sheetView>
  </sheetViews>
  <sheetFormatPr defaultRowHeight="15" x14ac:dyDescent="0.25"/>
  <cols>
    <col min="1" max="1" width="9.140625" style="5"/>
    <col min="2" max="12" width="14.7109375" style="5" customWidth="1"/>
    <col min="13" max="16384" width="9.140625" style="5"/>
  </cols>
  <sheetData>
    <row r="1" spans="2:12" s="6" customFormat="1" ht="45" customHeight="1" x14ac:dyDescent="0.4">
      <c r="B1" s="6" t="s">
        <v>1560</v>
      </c>
    </row>
    <row r="2" spans="2:12" ht="15.75" thickBot="1" x14ac:dyDescent="0.3">
      <c r="B2" s="8" t="s">
        <v>34</v>
      </c>
    </row>
    <row r="3" spans="2:12" ht="21" x14ac:dyDescent="0.25">
      <c r="B3" s="160" t="s">
        <v>15</v>
      </c>
      <c r="C3" s="161"/>
      <c r="D3" s="161"/>
      <c r="E3" s="39" t="s">
        <v>16</v>
      </c>
      <c r="F3" s="39" t="s">
        <v>17</v>
      </c>
      <c r="G3" s="39" t="s">
        <v>18</v>
      </c>
      <c r="H3" s="161" t="s">
        <v>19</v>
      </c>
      <c r="I3" s="161"/>
      <c r="J3" s="161"/>
      <c r="K3" s="161" t="s">
        <v>20</v>
      </c>
      <c r="L3" s="162" t="s">
        <v>21</v>
      </c>
    </row>
    <row r="4" spans="2:12" ht="28.5" customHeight="1" x14ac:dyDescent="0.25">
      <c r="B4" s="164" t="s">
        <v>22</v>
      </c>
      <c r="C4" s="155" t="s">
        <v>23</v>
      </c>
      <c r="D4" s="155" t="s">
        <v>24</v>
      </c>
      <c r="E4" s="155" t="s">
        <v>23</v>
      </c>
      <c r="F4" s="155" t="s">
        <v>23</v>
      </c>
      <c r="G4" s="155" t="s">
        <v>23</v>
      </c>
      <c r="H4" s="155" t="s">
        <v>25</v>
      </c>
      <c r="I4" s="155" t="s">
        <v>26</v>
      </c>
      <c r="J4" s="38" t="s">
        <v>27</v>
      </c>
      <c r="K4" s="155"/>
      <c r="L4" s="163"/>
    </row>
    <row r="5" spans="2:12" x14ac:dyDescent="0.25">
      <c r="B5" s="164"/>
      <c r="C5" s="155"/>
      <c r="D5" s="155"/>
      <c r="E5" s="155"/>
      <c r="F5" s="155"/>
      <c r="G5" s="155"/>
      <c r="H5" s="155"/>
      <c r="I5" s="155"/>
      <c r="J5" s="38" t="s">
        <v>23</v>
      </c>
      <c r="K5" s="155"/>
      <c r="L5" s="163"/>
    </row>
    <row r="6" spans="2:12" x14ac:dyDescent="0.25">
      <c r="B6" s="156" t="s">
        <v>28</v>
      </c>
      <c r="C6" s="158" t="s">
        <v>29</v>
      </c>
      <c r="D6" s="158">
        <v>22428</v>
      </c>
      <c r="E6" s="158">
        <v>1738</v>
      </c>
      <c r="F6" s="151">
        <v>23</v>
      </c>
      <c r="G6" s="151">
        <v>5</v>
      </c>
      <c r="H6" s="151">
        <v>3</v>
      </c>
      <c r="I6" s="151">
        <v>128</v>
      </c>
      <c r="J6" s="151">
        <v>95</v>
      </c>
      <c r="K6" s="29" t="s">
        <v>30</v>
      </c>
      <c r="L6" s="153">
        <v>660</v>
      </c>
    </row>
    <row r="7" spans="2:12" ht="15.75" thickBot="1" x14ac:dyDescent="0.3">
      <c r="B7" s="157"/>
      <c r="C7" s="159"/>
      <c r="D7" s="159"/>
      <c r="E7" s="159"/>
      <c r="F7" s="152"/>
      <c r="G7" s="152"/>
      <c r="H7" s="152"/>
      <c r="I7" s="152"/>
      <c r="J7" s="152"/>
      <c r="K7" s="30" t="s">
        <v>31</v>
      </c>
      <c r="L7" s="154"/>
    </row>
    <row r="9" spans="2:12" x14ac:dyDescent="0.25">
      <c r="B9" s="36"/>
    </row>
    <row r="10" spans="2:12" x14ac:dyDescent="0.25">
      <c r="B10" s="14" t="s">
        <v>33</v>
      </c>
      <c r="C10" s="37"/>
    </row>
    <row r="11" spans="2:12" x14ac:dyDescent="0.25">
      <c r="B11" s="14" t="s">
        <v>32</v>
      </c>
    </row>
    <row r="12" spans="2:12" x14ac:dyDescent="0.25">
      <c r="B12" s="1"/>
      <c r="C12"/>
      <c r="D12"/>
      <c r="E12"/>
      <c r="F12"/>
      <c r="G12"/>
      <c r="H12"/>
      <c r="I12"/>
      <c r="J12"/>
      <c r="K12"/>
      <c r="L12"/>
    </row>
    <row r="13" spans="2:12" x14ac:dyDescent="0.25">
      <c r="B13" s="1"/>
      <c r="C13"/>
      <c r="D13"/>
      <c r="E13"/>
      <c r="F13"/>
      <c r="G13"/>
      <c r="H13"/>
      <c r="I13"/>
      <c r="J13"/>
      <c r="K13"/>
      <c r="L13"/>
    </row>
    <row r="14" spans="2:12" x14ac:dyDescent="0.25">
      <c r="B14" s="1"/>
      <c r="C14"/>
      <c r="D14"/>
      <c r="E14"/>
      <c r="F14"/>
      <c r="G14"/>
      <c r="H14"/>
      <c r="I14"/>
      <c r="J14"/>
      <c r="K14"/>
      <c r="L14"/>
    </row>
    <row r="15" spans="2:12" x14ac:dyDescent="0.25">
      <c r="B15" s="7"/>
    </row>
    <row r="16" spans="2:12" x14ac:dyDescent="0.25">
      <c r="B16" s="7"/>
    </row>
    <row r="17" spans="2:2" x14ac:dyDescent="0.25">
      <c r="B17" s="7"/>
    </row>
    <row r="18" spans="2:2" x14ac:dyDescent="0.25">
      <c r="B18" s="7"/>
    </row>
    <row r="19" spans="2:2" x14ac:dyDescent="0.25">
      <c r="B19" s="7"/>
    </row>
    <row r="20" spans="2:2" x14ac:dyDescent="0.25">
      <c r="B20" s="7"/>
    </row>
    <row r="21" spans="2:2" x14ac:dyDescent="0.25">
      <c r="B21" s="7"/>
    </row>
    <row r="22" spans="2:2" x14ac:dyDescent="0.25">
      <c r="B22" s="7"/>
    </row>
    <row r="23" spans="2:2" x14ac:dyDescent="0.25">
      <c r="B23" s="7"/>
    </row>
    <row r="24" spans="2:2" x14ac:dyDescent="0.25">
      <c r="B24" s="7"/>
    </row>
  </sheetData>
  <mergeCells count="22">
    <mergeCell ref="B3:D3"/>
    <mergeCell ref="H3:J3"/>
    <mergeCell ref="K3:K5"/>
    <mergeCell ref="L3:L5"/>
    <mergeCell ref="B4:B5"/>
    <mergeCell ref="C4:C5"/>
    <mergeCell ref="D4:D5"/>
    <mergeCell ref="E4:E5"/>
    <mergeCell ref="F4:F5"/>
    <mergeCell ref="G4:G5"/>
    <mergeCell ref="J6:J7"/>
    <mergeCell ref="L6:L7"/>
    <mergeCell ref="H4:H5"/>
    <mergeCell ref="I4:I5"/>
    <mergeCell ref="B6:B7"/>
    <mergeCell ref="C6:C7"/>
    <mergeCell ref="D6:D7"/>
    <mergeCell ref="E6:E7"/>
    <mergeCell ref="F6:F7"/>
    <mergeCell ref="G6:G7"/>
    <mergeCell ref="H6:H7"/>
    <mergeCell ref="I6:I7"/>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4075-599D-4035-9046-8120B8D9D379}">
  <sheetPr>
    <tabColor theme="1"/>
  </sheetPr>
  <dimension ref="B1:B8"/>
  <sheetViews>
    <sheetView showGridLines="0" zoomScaleNormal="100" workbookViewId="0">
      <selection activeCell="G20" sqref="A1:XFD1048576"/>
    </sheetView>
  </sheetViews>
  <sheetFormatPr defaultRowHeight="15" x14ac:dyDescent="0.25"/>
  <cols>
    <col min="1" max="1" width="9.140625" style="24" customWidth="1"/>
    <col min="2" max="2" width="3.42578125" style="24" customWidth="1"/>
    <col min="3" max="16384" width="9.140625" style="24"/>
  </cols>
  <sheetData>
    <row r="1" spans="2:2" s="6" customFormat="1" ht="45" customHeight="1" x14ac:dyDescent="0.4">
      <c r="B1" s="6" t="s">
        <v>1560</v>
      </c>
    </row>
    <row r="2" spans="2:2" ht="28.5" x14ac:dyDescent="0.25">
      <c r="B2" s="205" t="s">
        <v>6</v>
      </c>
    </row>
    <row r="3" spans="2:2" x14ac:dyDescent="0.25">
      <c r="B3" s="206" t="str">
        <f>'Appendix A-1.1'!B2</f>
        <v>Table A-1.1: Factors Considered in the Decision to Shut Off Power for Each Distribution Circuit De-energized During the October 11 – 12, 2021 PSPS Event [1]</v>
      </c>
    </row>
    <row r="4" spans="2:2" x14ac:dyDescent="0.25">
      <c r="B4" s="206" t="str">
        <f>'Appendix A-1.2'!B2</f>
        <v>Table A-1.2: Description, Units, and Value provided for Factors Considered in the Decision to Shut Off Power for Each Distribution Circuit De-energized During the October 11 – 12, 2021 PSPS Event</v>
      </c>
    </row>
    <row r="5" spans="2:2" x14ac:dyDescent="0.25">
      <c r="B5" s="206" t="str">
        <f>'Appendix B'!B2</f>
        <v>Table B-1. Circuits De-Energized During the October 11 – 12, 2021 PSPS Event</v>
      </c>
    </row>
    <row r="6" spans="2:2" x14ac:dyDescent="0.25">
      <c r="B6" s="206" t="str">
        <f>'Appendix C'!B2</f>
        <v>Table C-1. Damages &amp; Hazards found within the De-energized Areas</v>
      </c>
    </row>
    <row r="7" spans="2:2" x14ac:dyDescent="0.25">
      <c r="B7" s="206" t="str">
        <f>'Appendix E'!B2</f>
        <v>Table E-1. Public Safety Partners Contacted</v>
      </c>
    </row>
    <row r="8" spans="2:2" x14ac:dyDescent="0.25">
      <c r="B8" s="206" t="str">
        <f>'Appendix G'!B2</f>
        <v>Table G-1. Community Resource Centers Provided by PG&amp;E</v>
      </c>
    </row>
  </sheetData>
  <hyperlinks>
    <hyperlink ref="B5" r:id="rId1" location="'Appendix B'!A1" display="'Appendix B'!A1" xr:uid="{EFCA825C-3AEA-43C2-B16B-268FC28C7009}"/>
    <hyperlink ref="B6" r:id="rId2" location="'Appendix C'!A1" display="'Appendix C'!A1" xr:uid="{848CAA02-FE94-44EE-8F2E-A303A33C061D}"/>
    <hyperlink ref="B7" r:id="rId3" location="'Appendix E'!A1" display="'Appendix E'!A1" xr:uid="{3284F305-49B8-4D4A-AC4E-6449B8A06AD9}"/>
    <hyperlink ref="B8" r:id="rId4" location="'Appendix G'!A1" display="'Appendix G'!A1" xr:uid="{92646EAF-7D34-4735-A603-4F5B79902099}"/>
    <hyperlink ref="B3" r:id="rId5" location="'Appendix A-1.1'!A1" display="'Appendix A-1.1'!A1" xr:uid="{1B34B7EA-86EB-4436-AC1F-B279D6BEB951}"/>
    <hyperlink ref="B4" r:id="rId6" location="'Appendix A-1.2'!A1" display="'Appendix A-1.2'!A1" xr:uid="{CB015442-BBDC-4E58-84CB-8FCE8654828C}"/>
  </hyperlinks>
  <pageMargins left="0.7" right="0.7" top="0.75" bottom="0.75" header="0.3" footer="0.3"/>
  <pageSetup orientation="portrait" r:id="rId7"/>
  <drawing r:id="rId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06D5-0C98-4CA5-BEA7-08362C0624AF}">
  <dimension ref="A1:AC1441"/>
  <sheetViews>
    <sheetView showGridLines="0" zoomScaleNormal="100" workbookViewId="0">
      <selection activeCell="B1" sqref="B1"/>
    </sheetView>
  </sheetViews>
  <sheetFormatPr defaultRowHeight="15" x14ac:dyDescent="0.25"/>
  <cols>
    <col min="1" max="1" width="9.140625" customWidth="1"/>
    <col min="2" max="2" width="15.7109375" bestFit="1" customWidth="1"/>
    <col min="3" max="3" width="4.42578125" bestFit="1" customWidth="1"/>
    <col min="4" max="4" width="6.7109375" bestFit="1" customWidth="1"/>
    <col min="5" max="5" width="7.85546875" bestFit="1" customWidth="1"/>
    <col min="6" max="6" width="5.7109375" bestFit="1" customWidth="1"/>
    <col min="7" max="8" width="4.28515625" bestFit="1" customWidth="1"/>
    <col min="9" max="9" width="5.140625" bestFit="1" customWidth="1"/>
    <col min="10" max="10" width="5.5703125" bestFit="1" customWidth="1"/>
    <col min="11" max="11" width="4.42578125" bestFit="1" customWidth="1"/>
    <col min="12" max="12" width="6.5703125" bestFit="1" customWidth="1"/>
    <col min="13" max="14" width="5.28515625" bestFit="1" customWidth="1"/>
    <col min="15" max="15" width="6.140625" bestFit="1" customWidth="1"/>
    <col min="16" max="16" width="4.42578125" bestFit="1" customWidth="1"/>
    <col min="17" max="17" width="11.42578125" bestFit="1" customWidth="1"/>
    <col min="18" max="18" width="5.5703125" bestFit="1" customWidth="1"/>
    <col min="19" max="20" width="5.140625" bestFit="1" customWidth="1"/>
    <col min="21" max="21" width="5.7109375" bestFit="1" customWidth="1"/>
    <col min="22" max="22" width="6.5703125" bestFit="1" customWidth="1"/>
    <col min="23" max="23" width="7" bestFit="1" customWidth="1"/>
    <col min="24" max="24" width="4.7109375" bestFit="1" customWidth="1"/>
    <col min="25" max="25" width="8.140625" bestFit="1" customWidth="1"/>
    <col min="26" max="26" width="5.42578125" bestFit="1" customWidth="1"/>
    <col min="27" max="27" width="11.5703125" bestFit="1" customWidth="1"/>
    <col min="28" max="28" width="6.85546875" customWidth="1"/>
    <col min="29" max="29" width="6.7109375" customWidth="1"/>
  </cols>
  <sheetData>
    <row r="1" spans="1:29" s="6" customFormat="1" ht="45" customHeight="1" x14ac:dyDescent="0.4">
      <c r="B1" s="6" t="s">
        <v>1560</v>
      </c>
    </row>
    <row r="2" spans="1:29" x14ac:dyDescent="0.25">
      <c r="A2" s="5"/>
      <c r="B2" s="4" t="s">
        <v>587</v>
      </c>
    </row>
    <row r="3" spans="1:29" s="5" customFormat="1" x14ac:dyDescent="0.25">
      <c r="B3" s="26" t="s">
        <v>439</v>
      </c>
    </row>
    <row r="4" spans="1:29" s="5" customFormat="1" ht="60" customHeight="1" thickBot="1" x14ac:dyDescent="0.3">
      <c r="B4" s="191" t="s">
        <v>440</v>
      </c>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row>
    <row r="5" spans="1:29" s="7" customFormat="1" x14ac:dyDescent="0.25">
      <c r="B5" s="192" t="s">
        <v>362</v>
      </c>
      <c r="C5" s="194" t="s">
        <v>441</v>
      </c>
      <c r="D5" s="131" t="s">
        <v>442</v>
      </c>
      <c r="E5" s="131" t="s">
        <v>445</v>
      </c>
      <c r="F5" s="131" t="s">
        <v>448</v>
      </c>
      <c r="G5" s="131" t="s">
        <v>451</v>
      </c>
      <c r="H5" s="131" t="s">
        <v>453</v>
      </c>
      <c r="I5" s="131" t="s">
        <v>451</v>
      </c>
      <c r="J5" s="131" t="s">
        <v>457</v>
      </c>
      <c r="K5" s="131" t="s">
        <v>459</v>
      </c>
      <c r="L5" s="131" t="s">
        <v>461</v>
      </c>
      <c r="M5" s="131" t="s">
        <v>463</v>
      </c>
      <c r="N5" s="131" t="s">
        <v>463</v>
      </c>
      <c r="O5" s="131" t="s">
        <v>463</v>
      </c>
      <c r="P5" s="131" t="s">
        <v>467</v>
      </c>
      <c r="Q5" s="131" t="s">
        <v>467</v>
      </c>
      <c r="R5" s="131" t="s">
        <v>467</v>
      </c>
      <c r="S5" s="131" t="s">
        <v>471</v>
      </c>
      <c r="T5" s="131" t="s">
        <v>471</v>
      </c>
      <c r="U5" s="131" t="s">
        <v>471</v>
      </c>
      <c r="V5" s="131" t="s">
        <v>476</v>
      </c>
      <c r="W5" s="131" t="s">
        <v>471</v>
      </c>
      <c r="X5" s="194" t="s">
        <v>480</v>
      </c>
      <c r="Y5" s="131" t="s">
        <v>481</v>
      </c>
      <c r="Z5" s="131" t="s">
        <v>483</v>
      </c>
      <c r="AA5" s="131" t="s">
        <v>486</v>
      </c>
      <c r="AB5" s="161" t="s">
        <v>1500</v>
      </c>
      <c r="AC5" s="162" t="s">
        <v>1501</v>
      </c>
    </row>
    <row r="6" spans="1:29" s="7" customFormat="1" x14ac:dyDescent="0.25">
      <c r="B6" s="193"/>
      <c r="C6" s="195"/>
      <c r="D6" s="130" t="s">
        <v>443</v>
      </c>
      <c r="E6" s="130" t="s">
        <v>446</v>
      </c>
      <c r="F6" s="130" t="s">
        <v>449</v>
      </c>
      <c r="G6" s="130" t="s">
        <v>452</v>
      </c>
      <c r="H6" s="130" t="s">
        <v>454</v>
      </c>
      <c r="I6" s="130" t="s">
        <v>455</v>
      </c>
      <c r="J6" s="130" t="s">
        <v>458</v>
      </c>
      <c r="K6" s="130" t="s">
        <v>460</v>
      </c>
      <c r="L6" s="130" t="s">
        <v>462</v>
      </c>
      <c r="M6" s="130" t="s">
        <v>464</v>
      </c>
      <c r="N6" s="130" t="s">
        <v>465</v>
      </c>
      <c r="O6" s="130" t="s">
        <v>466</v>
      </c>
      <c r="P6" s="130" t="s">
        <v>468</v>
      </c>
      <c r="Q6" s="130" t="s">
        <v>469</v>
      </c>
      <c r="R6" s="130" t="s">
        <v>470</v>
      </c>
      <c r="S6" s="130" t="s">
        <v>472</v>
      </c>
      <c r="T6" s="130" t="s">
        <v>473</v>
      </c>
      <c r="U6" s="130" t="s">
        <v>474</v>
      </c>
      <c r="V6" s="130" t="s">
        <v>477</v>
      </c>
      <c r="W6" s="130" t="s">
        <v>479</v>
      </c>
      <c r="X6" s="195"/>
      <c r="Y6" s="130" t="s">
        <v>482</v>
      </c>
      <c r="Z6" s="130" t="s">
        <v>484</v>
      </c>
      <c r="AA6" s="130" t="s">
        <v>487</v>
      </c>
      <c r="AB6" s="155"/>
      <c r="AC6" s="163"/>
    </row>
    <row r="7" spans="1:29" s="7" customFormat="1" x14ac:dyDescent="0.25">
      <c r="B7" s="193"/>
      <c r="C7" s="195"/>
      <c r="D7" s="128" t="s">
        <v>444</v>
      </c>
      <c r="E7" s="128" t="s">
        <v>447</v>
      </c>
      <c r="F7" s="128" t="s">
        <v>450</v>
      </c>
      <c r="G7" s="129"/>
      <c r="H7" s="128" t="s">
        <v>452</v>
      </c>
      <c r="I7" s="128" t="s">
        <v>456</v>
      </c>
      <c r="J7" s="129"/>
      <c r="K7" s="129"/>
      <c r="L7" s="129"/>
      <c r="M7" s="129"/>
      <c r="N7" s="129"/>
      <c r="O7" s="129"/>
      <c r="P7" s="129"/>
      <c r="Q7" s="129"/>
      <c r="R7" s="129"/>
      <c r="S7" s="129"/>
      <c r="T7" s="129"/>
      <c r="U7" s="128" t="s">
        <v>475</v>
      </c>
      <c r="V7" s="128" t="s">
        <v>478</v>
      </c>
      <c r="W7" s="129"/>
      <c r="X7" s="195"/>
      <c r="Y7" s="129"/>
      <c r="Z7" s="128" t="s">
        <v>485</v>
      </c>
      <c r="AA7" s="128" t="s">
        <v>488</v>
      </c>
      <c r="AB7" s="155"/>
      <c r="AC7" s="163"/>
    </row>
    <row r="8" spans="1:29" x14ac:dyDescent="0.25">
      <c r="A8" s="5"/>
      <c r="B8" s="126" t="s">
        <v>490</v>
      </c>
      <c r="C8" s="123">
        <v>11.6</v>
      </c>
      <c r="D8" s="123">
        <v>6.5</v>
      </c>
      <c r="E8" s="123">
        <v>50</v>
      </c>
      <c r="F8" s="124">
        <v>5643</v>
      </c>
      <c r="G8" s="123">
        <v>23</v>
      </c>
      <c r="H8" s="123">
        <v>43</v>
      </c>
      <c r="I8" s="123">
        <v>27</v>
      </c>
      <c r="J8" s="123">
        <v>67</v>
      </c>
      <c r="K8" s="123">
        <v>12.6</v>
      </c>
      <c r="L8" s="123">
        <v>19.2</v>
      </c>
      <c r="M8" s="123">
        <v>6.9000000000000006E-2</v>
      </c>
      <c r="N8" s="123">
        <v>9.2999999999999999E-2</v>
      </c>
      <c r="O8" s="123">
        <v>8.4000000000000005E-2</v>
      </c>
      <c r="P8" s="123">
        <v>30.9</v>
      </c>
      <c r="Q8" s="123">
        <v>64.7</v>
      </c>
      <c r="R8" s="123">
        <v>72.8</v>
      </c>
      <c r="S8" s="123">
        <v>0.41</v>
      </c>
      <c r="T8" s="123">
        <v>0.62</v>
      </c>
      <c r="U8" s="123">
        <v>0.87</v>
      </c>
      <c r="V8" s="124">
        <v>1095</v>
      </c>
      <c r="W8" s="123">
        <v>1.9E-3</v>
      </c>
      <c r="X8" s="123" t="s">
        <v>491</v>
      </c>
      <c r="Y8" s="123" t="s">
        <v>491</v>
      </c>
      <c r="Z8" s="123" t="s">
        <v>491</v>
      </c>
      <c r="AA8" s="123" t="s">
        <v>492</v>
      </c>
      <c r="AB8" s="125">
        <v>24</v>
      </c>
      <c r="AC8" s="127">
        <v>13</v>
      </c>
    </row>
    <row r="9" spans="1:29" x14ac:dyDescent="0.25">
      <c r="A9" s="5"/>
      <c r="B9" s="120" t="s">
        <v>493</v>
      </c>
      <c r="C9" s="117">
        <v>4.5999999999999996</v>
      </c>
      <c r="D9" s="117">
        <v>6.4</v>
      </c>
      <c r="E9" s="117">
        <v>73</v>
      </c>
      <c r="F9" s="119">
        <v>9317</v>
      </c>
      <c r="G9" s="117">
        <v>26</v>
      </c>
      <c r="H9" s="117">
        <v>41</v>
      </c>
      <c r="I9" s="117">
        <v>34</v>
      </c>
      <c r="J9" s="117">
        <v>71</v>
      </c>
      <c r="K9" s="117">
        <v>11.8</v>
      </c>
      <c r="L9" s="117">
        <v>22.6</v>
      </c>
      <c r="M9" s="117">
        <v>6.4000000000000001E-2</v>
      </c>
      <c r="N9" s="117">
        <v>9.4E-2</v>
      </c>
      <c r="O9" s="117">
        <v>8.5999999999999993E-2</v>
      </c>
      <c r="P9" s="117">
        <v>30</v>
      </c>
      <c r="Q9" s="117">
        <v>58.9</v>
      </c>
      <c r="R9" s="117">
        <v>60.4</v>
      </c>
      <c r="S9" s="117">
        <v>0.39</v>
      </c>
      <c r="T9" s="117">
        <v>0.51</v>
      </c>
      <c r="U9" s="117">
        <v>0.83</v>
      </c>
      <c r="V9" s="117" t="s">
        <v>494</v>
      </c>
      <c r="W9" s="117">
        <v>8.9999999999999998E-4</v>
      </c>
      <c r="X9" s="117" t="s">
        <v>491</v>
      </c>
      <c r="Y9" s="117" t="s">
        <v>491</v>
      </c>
      <c r="Z9" s="117" t="s">
        <v>492</v>
      </c>
      <c r="AA9" s="117" t="s">
        <v>492</v>
      </c>
      <c r="AB9" s="65">
        <v>28</v>
      </c>
      <c r="AC9" s="67">
        <v>15</v>
      </c>
    </row>
    <row r="10" spans="1:29" x14ac:dyDescent="0.25">
      <c r="A10" s="5"/>
      <c r="B10" s="120" t="s">
        <v>495</v>
      </c>
      <c r="C10" s="117">
        <v>24.6</v>
      </c>
      <c r="D10" s="117">
        <v>9.3000000000000007</v>
      </c>
      <c r="E10" s="117">
        <v>49</v>
      </c>
      <c r="F10" s="119">
        <v>6039</v>
      </c>
      <c r="G10" s="117">
        <v>25</v>
      </c>
      <c r="H10" s="117">
        <v>53</v>
      </c>
      <c r="I10" s="117">
        <v>38</v>
      </c>
      <c r="J10" s="117">
        <v>68</v>
      </c>
      <c r="K10" s="117">
        <v>13.3</v>
      </c>
      <c r="L10" s="117">
        <v>19.8</v>
      </c>
      <c r="M10" s="117">
        <v>6.4000000000000001E-2</v>
      </c>
      <c r="N10" s="117">
        <v>9.0999999999999998E-2</v>
      </c>
      <c r="O10" s="117">
        <v>0.08</v>
      </c>
      <c r="P10" s="117">
        <v>32.1</v>
      </c>
      <c r="Q10" s="117">
        <v>59.9</v>
      </c>
      <c r="R10" s="117">
        <v>60</v>
      </c>
      <c r="S10" s="117">
        <v>0.33</v>
      </c>
      <c r="T10" s="117">
        <v>0.72</v>
      </c>
      <c r="U10" s="117">
        <v>0.9</v>
      </c>
      <c r="V10" s="117" t="s">
        <v>494</v>
      </c>
      <c r="W10" s="117">
        <v>4.7999999999999996E-3</v>
      </c>
      <c r="X10" s="117" t="s">
        <v>491</v>
      </c>
      <c r="Y10" s="117" t="s">
        <v>491</v>
      </c>
      <c r="Z10" s="117" t="s">
        <v>492</v>
      </c>
      <c r="AA10" s="117" t="s">
        <v>492</v>
      </c>
      <c r="AB10" s="65">
        <v>28</v>
      </c>
      <c r="AC10" s="67">
        <v>26</v>
      </c>
    </row>
    <row r="11" spans="1:29" x14ac:dyDescent="0.25">
      <c r="A11" s="5"/>
      <c r="B11" s="120" t="s">
        <v>496</v>
      </c>
      <c r="C11" s="117">
        <v>25.9</v>
      </c>
      <c r="D11" s="117">
        <v>9.1999999999999993</v>
      </c>
      <c r="E11" s="117">
        <v>56</v>
      </c>
      <c r="F11" s="119">
        <v>6466</v>
      </c>
      <c r="G11" s="117">
        <v>25</v>
      </c>
      <c r="H11" s="117">
        <v>52</v>
      </c>
      <c r="I11" s="117">
        <v>37</v>
      </c>
      <c r="J11" s="117">
        <v>68</v>
      </c>
      <c r="K11" s="117">
        <v>13.1</v>
      </c>
      <c r="L11" s="117">
        <v>19.8</v>
      </c>
      <c r="M11" s="117">
        <v>6.4000000000000001E-2</v>
      </c>
      <c r="N11" s="117">
        <v>9.0999999999999998E-2</v>
      </c>
      <c r="O11" s="117">
        <v>8.1000000000000003E-2</v>
      </c>
      <c r="P11" s="117">
        <v>32</v>
      </c>
      <c r="Q11" s="117">
        <v>59.6</v>
      </c>
      <c r="R11" s="117">
        <v>59.4</v>
      </c>
      <c r="S11" s="117">
        <v>0.35</v>
      </c>
      <c r="T11" s="117">
        <v>0.78</v>
      </c>
      <c r="U11" s="117">
        <v>0.94</v>
      </c>
      <c r="V11" s="117">
        <v>478</v>
      </c>
      <c r="W11" s="117">
        <v>3.5000000000000001E-3</v>
      </c>
      <c r="X11" s="117" t="s">
        <v>491</v>
      </c>
      <c r="Y11" s="117" t="s">
        <v>491</v>
      </c>
      <c r="Z11" s="117" t="s">
        <v>491</v>
      </c>
      <c r="AA11" s="117" t="s">
        <v>492</v>
      </c>
      <c r="AB11" s="65">
        <v>28</v>
      </c>
      <c r="AC11" s="67">
        <v>26</v>
      </c>
    </row>
    <row r="12" spans="1:29" x14ac:dyDescent="0.25">
      <c r="A12" s="5"/>
      <c r="B12" s="120" t="s">
        <v>497</v>
      </c>
      <c r="C12" s="117">
        <v>7.4</v>
      </c>
      <c r="D12" s="117">
        <v>6.8</v>
      </c>
      <c r="E12" s="117">
        <v>83</v>
      </c>
      <c r="F12" s="119">
        <v>11701</v>
      </c>
      <c r="G12" s="117">
        <v>32</v>
      </c>
      <c r="H12" s="117">
        <v>51</v>
      </c>
      <c r="I12" s="117">
        <v>42</v>
      </c>
      <c r="J12" s="117">
        <v>69</v>
      </c>
      <c r="K12" s="117">
        <v>12.6</v>
      </c>
      <c r="L12" s="117">
        <v>20.7</v>
      </c>
      <c r="M12" s="117">
        <v>6.6000000000000003E-2</v>
      </c>
      <c r="N12" s="117">
        <v>9.2999999999999999E-2</v>
      </c>
      <c r="O12" s="117">
        <v>7.9000000000000001E-2</v>
      </c>
      <c r="P12" s="117">
        <v>30</v>
      </c>
      <c r="Q12" s="117">
        <v>59.8</v>
      </c>
      <c r="R12" s="117">
        <v>61.4</v>
      </c>
      <c r="S12" s="117">
        <v>0.41</v>
      </c>
      <c r="T12" s="117">
        <v>0.63</v>
      </c>
      <c r="U12" s="117">
        <v>0.89</v>
      </c>
      <c r="V12" s="117" t="s">
        <v>494</v>
      </c>
      <c r="W12" s="117">
        <v>1.2999999999999999E-3</v>
      </c>
      <c r="X12" s="117" t="s">
        <v>491</v>
      </c>
      <c r="Y12" s="117" t="s">
        <v>491</v>
      </c>
      <c r="Z12" s="117" t="s">
        <v>492</v>
      </c>
      <c r="AA12" s="117" t="s">
        <v>492</v>
      </c>
      <c r="AB12" s="65">
        <v>43</v>
      </c>
      <c r="AC12" s="67">
        <v>19</v>
      </c>
    </row>
    <row r="13" spans="1:29" x14ac:dyDescent="0.25">
      <c r="A13" s="5"/>
      <c r="B13" s="120" t="s">
        <v>498</v>
      </c>
      <c r="C13" s="117">
        <v>48</v>
      </c>
      <c r="D13" s="117">
        <v>19.600000000000001</v>
      </c>
      <c r="E13" s="117">
        <v>54</v>
      </c>
      <c r="F13" s="119">
        <v>3111</v>
      </c>
      <c r="G13" s="117">
        <v>27</v>
      </c>
      <c r="H13" s="117">
        <v>62</v>
      </c>
      <c r="I13" s="117">
        <v>44</v>
      </c>
      <c r="J13" s="117">
        <v>66</v>
      </c>
      <c r="K13" s="117">
        <v>10</v>
      </c>
      <c r="L13" s="117">
        <v>19</v>
      </c>
      <c r="M13" s="117">
        <v>6.8000000000000005E-2</v>
      </c>
      <c r="N13" s="117">
        <v>8.8999999999999996E-2</v>
      </c>
      <c r="O13" s="117">
        <v>7.5999999999999998E-2</v>
      </c>
      <c r="P13" s="117">
        <v>33.299999999999997</v>
      </c>
      <c r="Q13" s="117">
        <v>62</v>
      </c>
      <c r="R13" s="117">
        <v>66.599999999999994</v>
      </c>
      <c r="S13" s="117">
        <v>0.47</v>
      </c>
      <c r="T13" s="117">
        <v>0.79</v>
      </c>
      <c r="U13" s="117">
        <v>0.94</v>
      </c>
      <c r="V13" s="119">
        <v>88659</v>
      </c>
      <c r="W13" s="117">
        <v>7.1000000000000004E-3</v>
      </c>
      <c r="X13" s="117" t="s">
        <v>491</v>
      </c>
      <c r="Y13" s="117" t="s">
        <v>491</v>
      </c>
      <c r="Z13" s="117" t="s">
        <v>491</v>
      </c>
      <c r="AA13" s="117" t="s">
        <v>492</v>
      </c>
      <c r="AB13" s="65">
        <v>34</v>
      </c>
      <c r="AC13" s="67">
        <v>12</v>
      </c>
    </row>
    <row r="14" spans="1:29" x14ac:dyDescent="0.25">
      <c r="A14" s="5"/>
      <c r="B14" s="120" t="s">
        <v>499</v>
      </c>
      <c r="C14" s="117">
        <v>21.8</v>
      </c>
      <c r="D14" s="117">
        <v>7.3</v>
      </c>
      <c r="E14" s="117">
        <v>99</v>
      </c>
      <c r="F14" s="119">
        <v>16942</v>
      </c>
      <c r="G14" s="117">
        <v>26</v>
      </c>
      <c r="H14" s="117">
        <v>51</v>
      </c>
      <c r="I14" s="117">
        <v>34</v>
      </c>
      <c r="J14" s="117">
        <v>71</v>
      </c>
      <c r="K14" s="117">
        <v>13.3</v>
      </c>
      <c r="L14" s="117">
        <v>22.1</v>
      </c>
      <c r="M14" s="117">
        <v>6.6000000000000003E-2</v>
      </c>
      <c r="N14" s="117">
        <v>0.108</v>
      </c>
      <c r="O14" s="117">
        <v>0.10100000000000001</v>
      </c>
      <c r="P14" s="117">
        <v>30</v>
      </c>
      <c r="Q14" s="117">
        <v>59.3</v>
      </c>
      <c r="R14" s="117">
        <v>61.3</v>
      </c>
      <c r="S14" s="117">
        <v>0.46</v>
      </c>
      <c r="T14" s="117">
        <v>0.65</v>
      </c>
      <c r="U14" s="117">
        <v>0.88</v>
      </c>
      <c r="V14" s="117">
        <v>438</v>
      </c>
      <c r="W14" s="117">
        <v>4.1999999999999997E-3</v>
      </c>
      <c r="X14" s="117" t="s">
        <v>491</v>
      </c>
      <c r="Y14" s="117" t="s">
        <v>491</v>
      </c>
      <c r="Z14" s="117" t="s">
        <v>492</v>
      </c>
      <c r="AA14" s="117" t="s">
        <v>492</v>
      </c>
      <c r="AB14" s="65">
        <v>41</v>
      </c>
      <c r="AC14" s="67">
        <v>18</v>
      </c>
    </row>
    <row r="15" spans="1:29" x14ac:dyDescent="0.25">
      <c r="A15" s="5"/>
      <c r="B15" s="120" t="s">
        <v>500</v>
      </c>
      <c r="C15" s="117">
        <v>23.5</v>
      </c>
      <c r="D15" s="117">
        <v>47.4</v>
      </c>
      <c r="E15" s="117">
        <v>31</v>
      </c>
      <c r="F15" s="117">
        <v>262</v>
      </c>
      <c r="G15" s="117">
        <v>27</v>
      </c>
      <c r="H15" s="117">
        <v>65</v>
      </c>
      <c r="I15" s="117">
        <v>42</v>
      </c>
      <c r="J15" s="117">
        <v>51</v>
      </c>
      <c r="K15" s="117">
        <v>14.8</v>
      </c>
      <c r="L15" s="117">
        <v>10.199999999999999</v>
      </c>
      <c r="M15" s="117">
        <v>8.5999999999999993E-2</v>
      </c>
      <c r="N15" s="117">
        <v>0.109</v>
      </c>
      <c r="O15" s="117">
        <v>0.08</v>
      </c>
      <c r="P15" s="117">
        <v>41</v>
      </c>
      <c r="Q15" s="117">
        <v>68.900000000000006</v>
      </c>
      <c r="R15" s="117">
        <v>71.599999999999994</v>
      </c>
      <c r="S15" s="117">
        <v>0.5</v>
      </c>
      <c r="T15" s="117">
        <v>0.57999999999999996</v>
      </c>
      <c r="U15" s="117">
        <v>0.86</v>
      </c>
      <c r="V15" s="119">
        <v>76183</v>
      </c>
      <c r="W15" s="117">
        <v>5.5999999999999999E-3</v>
      </c>
      <c r="X15" s="117" t="s">
        <v>491</v>
      </c>
      <c r="Y15" s="117" t="s">
        <v>492</v>
      </c>
      <c r="Z15" s="117" t="s">
        <v>491</v>
      </c>
      <c r="AA15" s="117" t="s">
        <v>492</v>
      </c>
      <c r="AB15" s="65">
        <v>10</v>
      </c>
      <c r="AC15" s="67">
        <v>36</v>
      </c>
    </row>
    <row r="16" spans="1:29" x14ac:dyDescent="0.25">
      <c r="A16" s="5"/>
      <c r="B16" s="120" t="s">
        <v>501</v>
      </c>
      <c r="C16" s="117">
        <v>45</v>
      </c>
      <c r="D16" s="117">
        <v>69.3</v>
      </c>
      <c r="E16" s="117">
        <v>78</v>
      </c>
      <c r="F16" s="119">
        <v>2773</v>
      </c>
      <c r="G16" s="117">
        <v>36</v>
      </c>
      <c r="H16" s="117">
        <v>67</v>
      </c>
      <c r="I16" s="117">
        <v>47</v>
      </c>
      <c r="J16" s="117">
        <v>68</v>
      </c>
      <c r="K16" s="117">
        <v>10.199999999999999</v>
      </c>
      <c r="L16" s="117">
        <v>20.100000000000001</v>
      </c>
      <c r="M16" s="117">
        <v>7.0000000000000007E-2</v>
      </c>
      <c r="N16" s="117">
        <v>0.10199999999999999</v>
      </c>
      <c r="O16" s="117">
        <v>8.6999999999999994E-2</v>
      </c>
      <c r="P16" s="117">
        <v>36.799999999999997</v>
      </c>
      <c r="Q16" s="117">
        <v>61.7</v>
      </c>
      <c r="R16" s="117">
        <v>62.2</v>
      </c>
      <c r="S16" s="117">
        <v>0.42</v>
      </c>
      <c r="T16" s="117">
        <v>0.74</v>
      </c>
      <c r="U16" s="117">
        <v>0.92</v>
      </c>
      <c r="V16" s="119">
        <v>62182</v>
      </c>
      <c r="W16" s="117">
        <v>7.3000000000000001E-3</v>
      </c>
      <c r="X16" s="117" t="s">
        <v>491</v>
      </c>
      <c r="Y16" s="117" t="s">
        <v>491</v>
      </c>
      <c r="Z16" s="117" t="s">
        <v>491</v>
      </c>
      <c r="AA16" s="117" t="s">
        <v>492</v>
      </c>
      <c r="AB16" s="65">
        <v>44</v>
      </c>
      <c r="AC16" s="67">
        <v>11</v>
      </c>
    </row>
    <row r="17" spans="1:29" x14ac:dyDescent="0.25">
      <c r="A17" s="5"/>
      <c r="B17" s="120" t="s">
        <v>363</v>
      </c>
      <c r="C17" s="117">
        <v>39</v>
      </c>
      <c r="D17" s="117">
        <v>41.8</v>
      </c>
      <c r="E17" s="117">
        <v>88</v>
      </c>
      <c r="F17" s="119">
        <v>2362</v>
      </c>
      <c r="G17" s="117">
        <v>27</v>
      </c>
      <c r="H17" s="117">
        <v>56</v>
      </c>
      <c r="I17" s="117">
        <v>40</v>
      </c>
      <c r="J17" s="117">
        <v>63</v>
      </c>
      <c r="K17" s="117">
        <v>11.3</v>
      </c>
      <c r="L17" s="117">
        <v>17.2</v>
      </c>
      <c r="M17" s="117">
        <v>7.2999999999999995E-2</v>
      </c>
      <c r="N17" s="117">
        <v>9.6000000000000002E-2</v>
      </c>
      <c r="O17" s="117">
        <v>8.2000000000000003E-2</v>
      </c>
      <c r="P17" s="117">
        <v>37</v>
      </c>
      <c r="Q17" s="117">
        <v>62.2</v>
      </c>
      <c r="R17" s="117">
        <v>61.3</v>
      </c>
      <c r="S17" s="117">
        <v>0.39</v>
      </c>
      <c r="T17" s="117">
        <v>0.77</v>
      </c>
      <c r="U17" s="117">
        <v>0.93</v>
      </c>
      <c r="V17" s="119">
        <v>3737</v>
      </c>
      <c r="W17" s="117">
        <v>5.5999999999999999E-3</v>
      </c>
      <c r="X17" s="117" t="s">
        <v>491</v>
      </c>
      <c r="Y17" s="117" t="s">
        <v>491</v>
      </c>
      <c r="Z17" s="117" t="s">
        <v>492</v>
      </c>
      <c r="AA17" s="117" t="s">
        <v>492</v>
      </c>
      <c r="AB17" s="65">
        <v>32</v>
      </c>
      <c r="AC17" s="67">
        <v>13</v>
      </c>
    </row>
    <row r="18" spans="1:29" x14ac:dyDescent="0.25">
      <c r="A18" s="5"/>
      <c r="B18" s="120" t="s">
        <v>502</v>
      </c>
      <c r="C18" s="117">
        <v>29.4</v>
      </c>
      <c r="D18" s="117">
        <v>41.8</v>
      </c>
      <c r="E18" s="117">
        <v>45</v>
      </c>
      <c r="F18" s="119">
        <v>1351</v>
      </c>
      <c r="G18" s="117">
        <v>21</v>
      </c>
      <c r="H18" s="117">
        <v>50</v>
      </c>
      <c r="I18" s="117">
        <v>33</v>
      </c>
      <c r="J18" s="117">
        <v>58</v>
      </c>
      <c r="K18" s="117">
        <v>12.5</v>
      </c>
      <c r="L18" s="117">
        <v>14.5</v>
      </c>
      <c r="M18" s="117">
        <v>0.08</v>
      </c>
      <c r="N18" s="117">
        <v>0.11600000000000001</v>
      </c>
      <c r="O18" s="117">
        <v>9.1999999999999998E-2</v>
      </c>
      <c r="P18" s="117">
        <v>41.7</v>
      </c>
      <c r="Q18" s="117">
        <v>64.900000000000006</v>
      </c>
      <c r="R18" s="117">
        <v>65.599999999999994</v>
      </c>
      <c r="S18" s="117">
        <v>0.39</v>
      </c>
      <c r="T18" s="117">
        <v>0.7</v>
      </c>
      <c r="U18" s="117">
        <v>0.91</v>
      </c>
      <c r="V18" s="119">
        <v>4508</v>
      </c>
      <c r="W18" s="117">
        <v>4.4000000000000003E-3</v>
      </c>
      <c r="X18" s="117" t="s">
        <v>491</v>
      </c>
      <c r="Y18" s="117" t="s">
        <v>491</v>
      </c>
      <c r="Z18" s="117" t="s">
        <v>492</v>
      </c>
      <c r="AA18" s="117" t="s">
        <v>492</v>
      </c>
      <c r="AB18" s="65">
        <v>32</v>
      </c>
      <c r="AC18" s="67">
        <v>13</v>
      </c>
    </row>
    <row r="19" spans="1:29" x14ac:dyDescent="0.25">
      <c r="A19" s="5"/>
      <c r="B19" s="120" t="s">
        <v>503</v>
      </c>
      <c r="C19" s="117">
        <v>23.5</v>
      </c>
      <c r="D19" s="117">
        <v>14.3</v>
      </c>
      <c r="E19" s="117">
        <v>64</v>
      </c>
      <c r="F19" s="119">
        <v>2543</v>
      </c>
      <c r="G19" s="117">
        <v>31</v>
      </c>
      <c r="H19" s="117">
        <v>62</v>
      </c>
      <c r="I19" s="117">
        <v>46</v>
      </c>
      <c r="J19" s="117">
        <v>73</v>
      </c>
      <c r="K19" s="117">
        <v>11.8</v>
      </c>
      <c r="L19" s="117">
        <v>24.8</v>
      </c>
      <c r="M19" s="117">
        <v>6.8000000000000005E-2</v>
      </c>
      <c r="N19" s="117">
        <v>0.111</v>
      </c>
      <c r="O19" s="117">
        <v>9.1999999999999998E-2</v>
      </c>
      <c r="P19" s="117">
        <v>52.1</v>
      </c>
      <c r="Q19" s="117">
        <v>62.8</v>
      </c>
      <c r="R19" s="117">
        <v>65.900000000000006</v>
      </c>
      <c r="S19" s="117">
        <v>0.45</v>
      </c>
      <c r="T19" s="117">
        <v>0.67</v>
      </c>
      <c r="U19" s="117">
        <v>0.9</v>
      </c>
      <c r="V19" s="119">
        <v>1535</v>
      </c>
      <c r="W19" s="117">
        <v>3.5000000000000001E-3</v>
      </c>
      <c r="X19" s="117" t="s">
        <v>492</v>
      </c>
      <c r="Y19" s="117" t="s">
        <v>491</v>
      </c>
      <c r="Z19" s="117" t="s">
        <v>492</v>
      </c>
      <c r="AA19" s="117" t="s">
        <v>492</v>
      </c>
      <c r="AB19" s="65">
        <v>19</v>
      </c>
      <c r="AC19" s="67">
        <v>26</v>
      </c>
    </row>
    <row r="20" spans="1:29" x14ac:dyDescent="0.25">
      <c r="A20" s="5"/>
      <c r="B20" s="120" t="s">
        <v>504</v>
      </c>
      <c r="C20" s="117">
        <v>12.5</v>
      </c>
      <c r="D20" s="117">
        <v>13.2</v>
      </c>
      <c r="E20" s="117">
        <v>104</v>
      </c>
      <c r="F20" s="119">
        <v>20859</v>
      </c>
      <c r="G20" s="117">
        <v>31</v>
      </c>
      <c r="H20" s="117">
        <v>53</v>
      </c>
      <c r="I20" s="117">
        <v>39</v>
      </c>
      <c r="J20" s="117">
        <v>67</v>
      </c>
      <c r="K20" s="117">
        <v>12.8</v>
      </c>
      <c r="L20" s="117">
        <v>19.2</v>
      </c>
      <c r="M20" s="117">
        <v>6.6000000000000003E-2</v>
      </c>
      <c r="N20" s="117">
        <v>9.4E-2</v>
      </c>
      <c r="O20" s="117">
        <v>8.5000000000000006E-2</v>
      </c>
      <c r="P20" s="117">
        <v>30</v>
      </c>
      <c r="Q20" s="117">
        <v>55.5</v>
      </c>
      <c r="R20" s="117">
        <v>60.7</v>
      </c>
      <c r="S20" s="117">
        <v>0.41</v>
      </c>
      <c r="T20" s="117">
        <v>0.74</v>
      </c>
      <c r="U20" s="117">
        <v>0.91</v>
      </c>
      <c r="V20" s="117" t="s">
        <v>494</v>
      </c>
      <c r="W20" s="117">
        <v>1.9E-3</v>
      </c>
      <c r="X20" s="117" t="s">
        <v>491</v>
      </c>
      <c r="Y20" s="117" t="s">
        <v>491</v>
      </c>
      <c r="Z20" s="117" t="s">
        <v>492</v>
      </c>
      <c r="AA20" s="117" t="s">
        <v>492</v>
      </c>
      <c r="AB20" s="65">
        <v>37</v>
      </c>
      <c r="AC20" s="67">
        <v>31</v>
      </c>
    </row>
    <row r="21" spans="1:29" x14ac:dyDescent="0.25">
      <c r="A21" s="5"/>
      <c r="B21" s="120" t="s">
        <v>505</v>
      </c>
      <c r="C21" s="117">
        <v>7.1</v>
      </c>
      <c r="D21" s="117">
        <v>6.9</v>
      </c>
      <c r="E21" s="117">
        <v>55</v>
      </c>
      <c r="F21" s="119">
        <v>4618</v>
      </c>
      <c r="G21" s="117">
        <v>26</v>
      </c>
      <c r="H21" s="117">
        <v>43</v>
      </c>
      <c r="I21" s="117">
        <v>32</v>
      </c>
      <c r="J21" s="117">
        <v>66</v>
      </c>
      <c r="K21" s="117">
        <v>15.4</v>
      </c>
      <c r="L21" s="117">
        <v>18.399999999999999</v>
      </c>
      <c r="M21" s="117">
        <v>7.0000000000000007E-2</v>
      </c>
      <c r="N21" s="117">
        <v>0.104</v>
      </c>
      <c r="O21" s="117">
        <v>9.4E-2</v>
      </c>
      <c r="P21" s="117">
        <v>30</v>
      </c>
      <c r="Q21" s="117">
        <v>59.9</v>
      </c>
      <c r="R21" s="117">
        <v>62.8</v>
      </c>
      <c r="S21" s="117">
        <v>0.42</v>
      </c>
      <c r="T21" s="117">
        <v>0.6</v>
      </c>
      <c r="U21" s="117">
        <v>0.87</v>
      </c>
      <c r="V21" s="117" t="s">
        <v>494</v>
      </c>
      <c r="W21" s="117">
        <v>1.4E-3</v>
      </c>
      <c r="X21" s="117" t="s">
        <v>491</v>
      </c>
      <c r="Y21" s="117" t="s">
        <v>491</v>
      </c>
      <c r="Z21" s="117" t="s">
        <v>492</v>
      </c>
      <c r="AA21" s="117" t="s">
        <v>492</v>
      </c>
      <c r="AB21" s="65">
        <v>38</v>
      </c>
      <c r="AC21" s="67">
        <v>21</v>
      </c>
    </row>
    <row r="22" spans="1:29" x14ac:dyDescent="0.25">
      <c r="A22" s="5"/>
      <c r="B22" s="120" t="s">
        <v>506</v>
      </c>
      <c r="C22" s="117">
        <v>24.8</v>
      </c>
      <c r="D22" s="117">
        <v>12.1</v>
      </c>
      <c r="E22" s="117">
        <v>78</v>
      </c>
      <c r="F22" s="119">
        <v>9101</v>
      </c>
      <c r="G22" s="117">
        <v>26</v>
      </c>
      <c r="H22" s="117">
        <v>50</v>
      </c>
      <c r="I22" s="117">
        <v>38</v>
      </c>
      <c r="J22" s="117">
        <v>73</v>
      </c>
      <c r="K22" s="117">
        <v>10.3</v>
      </c>
      <c r="L22" s="117">
        <v>24.4</v>
      </c>
      <c r="M22" s="117">
        <v>6.4000000000000001E-2</v>
      </c>
      <c r="N22" s="117">
        <v>9.7000000000000003E-2</v>
      </c>
      <c r="O22" s="117">
        <v>8.2000000000000003E-2</v>
      </c>
      <c r="P22" s="117">
        <v>30</v>
      </c>
      <c r="Q22" s="117">
        <v>57.6</v>
      </c>
      <c r="R22" s="117">
        <v>58.2</v>
      </c>
      <c r="S22" s="117">
        <v>0.42</v>
      </c>
      <c r="T22" s="117">
        <v>0.74</v>
      </c>
      <c r="U22" s="117">
        <v>0.93</v>
      </c>
      <c r="V22" s="117">
        <v>630</v>
      </c>
      <c r="W22" s="117">
        <v>3.3999999999999998E-3</v>
      </c>
      <c r="X22" s="117" t="s">
        <v>491</v>
      </c>
      <c r="Y22" s="117" t="s">
        <v>491</v>
      </c>
      <c r="Z22" s="117" t="s">
        <v>491</v>
      </c>
      <c r="AA22" s="117" t="s">
        <v>492</v>
      </c>
      <c r="AB22" s="65">
        <v>30</v>
      </c>
      <c r="AC22" s="67">
        <v>15</v>
      </c>
    </row>
    <row r="23" spans="1:29" x14ac:dyDescent="0.25">
      <c r="A23" s="5"/>
      <c r="B23" s="120" t="s">
        <v>507</v>
      </c>
      <c r="C23" s="117">
        <v>48</v>
      </c>
      <c r="D23" s="117">
        <v>10.4</v>
      </c>
      <c r="E23" s="117">
        <v>54</v>
      </c>
      <c r="F23" s="119">
        <v>5177</v>
      </c>
      <c r="G23" s="117">
        <v>31</v>
      </c>
      <c r="H23" s="117">
        <v>58</v>
      </c>
      <c r="I23" s="117">
        <v>40</v>
      </c>
      <c r="J23" s="117">
        <v>70</v>
      </c>
      <c r="K23" s="117">
        <v>10</v>
      </c>
      <c r="L23" s="117">
        <v>21.6</v>
      </c>
      <c r="M23" s="117">
        <v>6.6000000000000003E-2</v>
      </c>
      <c r="N23" s="117">
        <v>8.7999999999999995E-2</v>
      </c>
      <c r="O23" s="117">
        <v>7.5999999999999998E-2</v>
      </c>
      <c r="P23" s="117">
        <v>32.4</v>
      </c>
      <c r="Q23" s="117">
        <v>61.2</v>
      </c>
      <c r="R23" s="117">
        <v>64</v>
      </c>
      <c r="S23" s="117">
        <v>0.43</v>
      </c>
      <c r="T23" s="117">
        <v>0.79</v>
      </c>
      <c r="U23" s="117">
        <v>0.94</v>
      </c>
      <c r="V23" s="119">
        <v>29387</v>
      </c>
      <c r="W23" s="117">
        <v>6.1999999999999998E-3</v>
      </c>
      <c r="X23" s="117" t="s">
        <v>491</v>
      </c>
      <c r="Y23" s="117" t="s">
        <v>491</v>
      </c>
      <c r="Z23" s="117" t="s">
        <v>491</v>
      </c>
      <c r="AA23" s="117" t="s">
        <v>492</v>
      </c>
      <c r="AB23" s="65">
        <v>34</v>
      </c>
      <c r="AC23" s="67">
        <v>9</v>
      </c>
    </row>
    <row r="24" spans="1:29" x14ac:dyDescent="0.25">
      <c r="A24" s="5"/>
      <c r="B24" s="120" t="s">
        <v>508</v>
      </c>
      <c r="C24" s="117">
        <v>33.6</v>
      </c>
      <c r="D24" s="117">
        <v>12.9</v>
      </c>
      <c r="E24" s="117">
        <v>97</v>
      </c>
      <c r="F24" s="119">
        <v>16915</v>
      </c>
      <c r="G24" s="117">
        <v>26</v>
      </c>
      <c r="H24" s="117">
        <v>53</v>
      </c>
      <c r="I24" s="117">
        <v>38</v>
      </c>
      <c r="J24" s="117">
        <v>69</v>
      </c>
      <c r="K24" s="117">
        <v>13.5</v>
      </c>
      <c r="L24" s="117">
        <v>21</v>
      </c>
      <c r="M24" s="117">
        <v>6.7000000000000004E-2</v>
      </c>
      <c r="N24" s="117">
        <v>0.104</v>
      </c>
      <c r="O24" s="117">
        <v>9.1999999999999998E-2</v>
      </c>
      <c r="P24" s="117">
        <v>30</v>
      </c>
      <c r="Q24" s="117">
        <v>59.6</v>
      </c>
      <c r="R24" s="117">
        <v>58.7</v>
      </c>
      <c r="S24" s="117">
        <v>0.43</v>
      </c>
      <c r="T24" s="117">
        <v>0.75</v>
      </c>
      <c r="U24" s="117">
        <v>0.93</v>
      </c>
      <c r="V24" s="119">
        <v>13400</v>
      </c>
      <c r="W24" s="117">
        <v>4.7000000000000002E-3</v>
      </c>
      <c r="X24" s="117" t="s">
        <v>491</v>
      </c>
      <c r="Y24" s="117" t="s">
        <v>491</v>
      </c>
      <c r="Z24" s="117" t="s">
        <v>492</v>
      </c>
      <c r="AA24" s="117" t="s">
        <v>492</v>
      </c>
      <c r="AB24" s="65">
        <v>36</v>
      </c>
      <c r="AC24" s="67">
        <v>13</v>
      </c>
    </row>
    <row r="25" spans="1:29" x14ac:dyDescent="0.25">
      <c r="A25" s="5"/>
      <c r="B25" s="120" t="s">
        <v>509</v>
      </c>
      <c r="C25" s="117">
        <v>10.4</v>
      </c>
      <c r="D25" s="117">
        <v>8.5</v>
      </c>
      <c r="E25" s="117">
        <v>32</v>
      </c>
      <c r="F25" s="117">
        <v>893</v>
      </c>
      <c r="G25" s="117">
        <v>21</v>
      </c>
      <c r="H25" s="117">
        <v>43</v>
      </c>
      <c r="I25" s="117">
        <v>31</v>
      </c>
      <c r="J25" s="117">
        <v>70</v>
      </c>
      <c r="K25" s="117">
        <v>9.1</v>
      </c>
      <c r="L25" s="117">
        <v>22.4</v>
      </c>
      <c r="M25" s="117">
        <v>7.1999999999999995E-2</v>
      </c>
      <c r="N25" s="117">
        <v>0.114</v>
      </c>
      <c r="O25" s="117">
        <v>9.9000000000000005E-2</v>
      </c>
      <c r="P25" s="117">
        <v>45</v>
      </c>
      <c r="Q25" s="117">
        <v>61.6</v>
      </c>
      <c r="R25" s="117">
        <v>65.7</v>
      </c>
      <c r="S25" s="117">
        <v>0.41</v>
      </c>
      <c r="T25" s="117">
        <v>0.66</v>
      </c>
      <c r="U25" s="117">
        <v>0.9</v>
      </c>
      <c r="V25" s="119">
        <v>5638</v>
      </c>
      <c r="W25" s="117">
        <v>1.9E-3</v>
      </c>
      <c r="X25" s="117" t="s">
        <v>491</v>
      </c>
      <c r="Y25" s="117" t="s">
        <v>491</v>
      </c>
      <c r="Z25" s="117" t="s">
        <v>492</v>
      </c>
      <c r="AA25" s="117" t="s">
        <v>492</v>
      </c>
      <c r="AB25" s="65">
        <v>21</v>
      </c>
      <c r="AC25" s="67">
        <v>18</v>
      </c>
    </row>
    <row r="26" spans="1:29" x14ac:dyDescent="0.25">
      <c r="A26" s="5"/>
      <c r="B26" s="120" t="s">
        <v>510</v>
      </c>
      <c r="C26" s="117">
        <v>19.600000000000001</v>
      </c>
      <c r="D26" s="117">
        <v>12.1</v>
      </c>
      <c r="E26" s="117">
        <v>87</v>
      </c>
      <c r="F26" s="119">
        <v>7780</v>
      </c>
      <c r="G26" s="117">
        <v>28</v>
      </c>
      <c r="H26" s="117">
        <v>49</v>
      </c>
      <c r="I26" s="117">
        <v>35</v>
      </c>
      <c r="J26" s="117">
        <v>72</v>
      </c>
      <c r="K26" s="117">
        <v>10.199999999999999</v>
      </c>
      <c r="L26" s="117">
        <v>24</v>
      </c>
      <c r="M26" s="117">
        <v>6.0999999999999999E-2</v>
      </c>
      <c r="N26" s="117">
        <v>8.6999999999999994E-2</v>
      </c>
      <c r="O26" s="117">
        <v>7.4999999999999997E-2</v>
      </c>
      <c r="P26" s="117">
        <v>30</v>
      </c>
      <c r="Q26" s="117">
        <v>53.5</v>
      </c>
      <c r="R26" s="117">
        <v>57.2</v>
      </c>
      <c r="S26" s="117">
        <v>0.38</v>
      </c>
      <c r="T26" s="117">
        <v>0.77</v>
      </c>
      <c r="U26" s="117">
        <v>0.94</v>
      </c>
      <c r="V26" s="117" t="s">
        <v>494</v>
      </c>
      <c r="W26" s="117">
        <v>2.7000000000000001E-3</v>
      </c>
      <c r="X26" s="117" t="s">
        <v>491</v>
      </c>
      <c r="Y26" s="117" t="s">
        <v>491</v>
      </c>
      <c r="Z26" s="117" t="s">
        <v>492</v>
      </c>
      <c r="AA26" s="117" t="s">
        <v>492</v>
      </c>
      <c r="AB26" s="65">
        <v>20</v>
      </c>
      <c r="AC26" s="67">
        <v>23</v>
      </c>
    </row>
    <row r="27" spans="1:29" x14ac:dyDescent="0.25">
      <c r="A27" s="5"/>
      <c r="B27" s="120" t="s">
        <v>511</v>
      </c>
      <c r="C27" s="117">
        <v>8.1999999999999993</v>
      </c>
      <c r="D27" s="117">
        <v>7.5</v>
      </c>
      <c r="E27" s="117">
        <v>86</v>
      </c>
      <c r="F27" s="119">
        <v>11153</v>
      </c>
      <c r="G27" s="117">
        <v>28</v>
      </c>
      <c r="H27" s="117">
        <v>45</v>
      </c>
      <c r="I27" s="117">
        <v>36</v>
      </c>
      <c r="J27" s="117">
        <v>72</v>
      </c>
      <c r="K27" s="117">
        <v>10.8</v>
      </c>
      <c r="L27" s="117">
        <v>24.1</v>
      </c>
      <c r="M27" s="117">
        <v>6.2E-2</v>
      </c>
      <c r="N27" s="117">
        <v>8.5999999999999993E-2</v>
      </c>
      <c r="O27" s="117">
        <v>7.5999999999999998E-2</v>
      </c>
      <c r="P27" s="117">
        <v>30</v>
      </c>
      <c r="Q27" s="117">
        <v>59.5</v>
      </c>
      <c r="R27" s="117">
        <v>61.9</v>
      </c>
      <c r="S27" s="117">
        <v>0.39</v>
      </c>
      <c r="T27" s="117">
        <v>0.62</v>
      </c>
      <c r="U27" s="117">
        <v>0.88</v>
      </c>
      <c r="V27" s="117" t="s">
        <v>494</v>
      </c>
      <c r="W27" s="117">
        <v>2.2000000000000001E-3</v>
      </c>
      <c r="X27" s="117" t="s">
        <v>491</v>
      </c>
      <c r="Y27" s="117" t="s">
        <v>491</v>
      </c>
      <c r="Z27" s="117" t="s">
        <v>492</v>
      </c>
      <c r="AA27" s="117" t="s">
        <v>492</v>
      </c>
      <c r="AB27" s="65" t="s">
        <v>494</v>
      </c>
      <c r="AC27" s="67">
        <v>33</v>
      </c>
    </row>
    <row r="28" spans="1:29" x14ac:dyDescent="0.25">
      <c r="A28" s="5"/>
      <c r="B28" s="120" t="s">
        <v>512</v>
      </c>
      <c r="C28" s="117">
        <v>30</v>
      </c>
      <c r="D28" s="117">
        <v>15.9</v>
      </c>
      <c r="E28" s="117">
        <v>108</v>
      </c>
      <c r="F28" s="119">
        <v>15447</v>
      </c>
      <c r="G28" s="117">
        <v>38</v>
      </c>
      <c r="H28" s="117">
        <v>71</v>
      </c>
      <c r="I28" s="117">
        <v>50</v>
      </c>
      <c r="J28" s="117">
        <v>70</v>
      </c>
      <c r="K28" s="117">
        <v>10.9</v>
      </c>
      <c r="L28" s="117">
        <v>22.2</v>
      </c>
      <c r="M28" s="117">
        <v>0.06</v>
      </c>
      <c r="N28" s="117">
        <v>8.3000000000000004E-2</v>
      </c>
      <c r="O28" s="117">
        <v>7.3999999999999996E-2</v>
      </c>
      <c r="P28" s="117">
        <v>30</v>
      </c>
      <c r="Q28" s="117">
        <v>50.5</v>
      </c>
      <c r="R28" s="117">
        <v>59.9</v>
      </c>
      <c r="S28" s="117">
        <v>0.4</v>
      </c>
      <c r="T28" s="117">
        <v>0.79</v>
      </c>
      <c r="U28" s="117">
        <v>0.95</v>
      </c>
      <c r="V28" s="117" t="s">
        <v>494</v>
      </c>
      <c r="W28" s="117">
        <v>4.4000000000000003E-3</v>
      </c>
      <c r="X28" s="117" t="s">
        <v>491</v>
      </c>
      <c r="Y28" s="117" t="s">
        <v>491</v>
      </c>
      <c r="Z28" s="117" t="s">
        <v>492</v>
      </c>
      <c r="AA28" s="117" t="s">
        <v>492</v>
      </c>
      <c r="AB28" s="65">
        <v>37</v>
      </c>
      <c r="AC28" s="67">
        <v>17</v>
      </c>
    </row>
    <row r="29" spans="1:29" x14ac:dyDescent="0.25">
      <c r="A29" s="5"/>
      <c r="B29" s="120" t="s">
        <v>513</v>
      </c>
      <c r="C29" s="117">
        <v>32.200000000000003</v>
      </c>
      <c r="D29" s="117">
        <v>7.4</v>
      </c>
      <c r="E29" s="117">
        <v>79</v>
      </c>
      <c r="F29" s="119">
        <v>9227</v>
      </c>
      <c r="G29" s="117">
        <v>27</v>
      </c>
      <c r="H29" s="117">
        <v>53</v>
      </c>
      <c r="I29" s="117">
        <v>35</v>
      </c>
      <c r="J29" s="117">
        <v>67</v>
      </c>
      <c r="K29" s="117">
        <v>13.8</v>
      </c>
      <c r="L29" s="117">
        <v>18.399999999999999</v>
      </c>
      <c r="M29" s="117">
        <v>6.6000000000000003E-2</v>
      </c>
      <c r="N29" s="117">
        <v>9.1999999999999998E-2</v>
      </c>
      <c r="O29" s="117">
        <v>8.3000000000000004E-2</v>
      </c>
      <c r="P29" s="117">
        <v>30</v>
      </c>
      <c r="Q29" s="117">
        <v>59.1</v>
      </c>
      <c r="R29" s="117">
        <v>65</v>
      </c>
      <c r="S29" s="117">
        <v>0.44</v>
      </c>
      <c r="T29" s="117">
        <v>0.73</v>
      </c>
      <c r="U29" s="117">
        <v>0.92</v>
      </c>
      <c r="V29" s="119">
        <v>6260</v>
      </c>
      <c r="W29" s="117">
        <v>4.7999999999999996E-3</v>
      </c>
      <c r="X29" s="117" t="s">
        <v>491</v>
      </c>
      <c r="Y29" s="117" t="s">
        <v>491</v>
      </c>
      <c r="Z29" s="117" t="s">
        <v>491</v>
      </c>
      <c r="AA29" s="117" t="s">
        <v>492</v>
      </c>
      <c r="AB29" s="65">
        <v>28</v>
      </c>
      <c r="AC29" s="67">
        <v>13</v>
      </c>
    </row>
    <row r="30" spans="1:29" x14ac:dyDescent="0.25">
      <c r="A30" s="5"/>
      <c r="B30" s="120" t="s">
        <v>514</v>
      </c>
      <c r="C30" s="117">
        <v>25</v>
      </c>
      <c r="D30" s="117">
        <v>40.1</v>
      </c>
      <c r="E30" s="117">
        <v>80</v>
      </c>
      <c r="F30" s="119">
        <v>11288</v>
      </c>
      <c r="G30" s="117">
        <v>29</v>
      </c>
      <c r="H30" s="117">
        <v>57</v>
      </c>
      <c r="I30" s="117">
        <v>35</v>
      </c>
      <c r="J30" s="117">
        <v>66</v>
      </c>
      <c r="K30" s="117">
        <v>12.5</v>
      </c>
      <c r="L30" s="117">
        <v>18.2</v>
      </c>
      <c r="M30" s="117">
        <v>5.8999999999999997E-2</v>
      </c>
      <c r="N30" s="117">
        <v>8.5000000000000006E-2</v>
      </c>
      <c r="O30" s="117">
        <v>7.1999999999999995E-2</v>
      </c>
      <c r="P30" s="117">
        <v>30</v>
      </c>
      <c r="Q30" s="117">
        <v>50</v>
      </c>
      <c r="R30" s="117">
        <v>58.9</v>
      </c>
      <c r="S30" s="117">
        <v>0.42</v>
      </c>
      <c r="T30" s="117">
        <v>0.8</v>
      </c>
      <c r="U30" s="117">
        <v>0.96</v>
      </c>
      <c r="V30" s="119">
        <v>1979</v>
      </c>
      <c r="W30" s="117">
        <v>3.8999999999999998E-3</v>
      </c>
      <c r="X30" s="117" t="s">
        <v>491</v>
      </c>
      <c r="Y30" s="117" t="s">
        <v>491</v>
      </c>
      <c r="Z30" s="117" t="s">
        <v>491</v>
      </c>
      <c r="AA30" s="117" t="s">
        <v>492</v>
      </c>
      <c r="AB30" s="65">
        <v>28</v>
      </c>
      <c r="AC30" s="67">
        <v>13</v>
      </c>
    </row>
    <row r="31" spans="1:29" x14ac:dyDescent="0.25">
      <c r="A31" s="5"/>
      <c r="B31" s="120" t="s">
        <v>515</v>
      </c>
      <c r="C31" s="117">
        <v>21</v>
      </c>
      <c r="D31" s="117">
        <v>14.3</v>
      </c>
      <c r="E31" s="117">
        <v>94</v>
      </c>
      <c r="F31" s="119">
        <v>9928</v>
      </c>
      <c r="G31" s="117">
        <v>26</v>
      </c>
      <c r="H31" s="117">
        <v>56</v>
      </c>
      <c r="I31" s="117">
        <v>38</v>
      </c>
      <c r="J31" s="117">
        <v>63</v>
      </c>
      <c r="K31" s="117">
        <v>15.1</v>
      </c>
      <c r="L31" s="117">
        <v>16.3</v>
      </c>
      <c r="M31" s="117">
        <v>6.7000000000000004E-2</v>
      </c>
      <c r="N31" s="117">
        <v>9.0999999999999998E-2</v>
      </c>
      <c r="O31" s="117">
        <v>7.8E-2</v>
      </c>
      <c r="P31" s="117">
        <v>30.8</v>
      </c>
      <c r="Q31" s="117">
        <v>60.3</v>
      </c>
      <c r="R31" s="117">
        <v>60.3</v>
      </c>
      <c r="S31" s="117">
        <v>0.24</v>
      </c>
      <c r="T31" s="117">
        <v>0.82</v>
      </c>
      <c r="U31" s="117">
        <v>0.96</v>
      </c>
      <c r="V31" s="117">
        <v>18</v>
      </c>
      <c r="W31" s="117">
        <v>2.7000000000000001E-3</v>
      </c>
      <c r="X31" s="117" t="s">
        <v>491</v>
      </c>
      <c r="Y31" s="117" t="s">
        <v>491</v>
      </c>
      <c r="Z31" s="117" t="s">
        <v>492</v>
      </c>
      <c r="AA31" s="117" t="s">
        <v>492</v>
      </c>
      <c r="AB31" s="65">
        <v>30</v>
      </c>
      <c r="AC31" s="67">
        <v>15</v>
      </c>
    </row>
    <row r="32" spans="1:29" x14ac:dyDescent="0.25">
      <c r="A32" s="5"/>
      <c r="B32" s="120" t="s">
        <v>516</v>
      </c>
      <c r="C32" s="117">
        <v>16.600000000000001</v>
      </c>
      <c r="D32" s="117">
        <v>6.7</v>
      </c>
      <c r="E32" s="117">
        <v>47</v>
      </c>
      <c r="F32" s="119">
        <v>4407</v>
      </c>
      <c r="G32" s="117">
        <v>21</v>
      </c>
      <c r="H32" s="117">
        <v>44</v>
      </c>
      <c r="I32" s="117">
        <v>28</v>
      </c>
      <c r="J32" s="117">
        <v>67</v>
      </c>
      <c r="K32" s="117">
        <v>13</v>
      </c>
      <c r="L32" s="117">
        <v>18.8</v>
      </c>
      <c r="M32" s="117">
        <v>7.0000000000000007E-2</v>
      </c>
      <c r="N32" s="117">
        <v>9.4E-2</v>
      </c>
      <c r="O32" s="117">
        <v>8.4000000000000005E-2</v>
      </c>
      <c r="P32" s="117">
        <v>36</v>
      </c>
      <c r="Q32" s="117">
        <v>62.3</v>
      </c>
      <c r="R32" s="117">
        <v>73.8</v>
      </c>
      <c r="S32" s="117">
        <v>0.4</v>
      </c>
      <c r="T32" s="117">
        <v>0.7</v>
      </c>
      <c r="U32" s="117">
        <v>0.91</v>
      </c>
      <c r="V32" s="119">
        <v>2576</v>
      </c>
      <c r="W32" s="117">
        <v>2.8999999999999998E-3</v>
      </c>
      <c r="X32" s="117" t="s">
        <v>491</v>
      </c>
      <c r="Y32" s="117" t="s">
        <v>491</v>
      </c>
      <c r="Z32" s="117" t="s">
        <v>491</v>
      </c>
      <c r="AA32" s="117" t="s">
        <v>492</v>
      </c>
      <c r="AB32" s="65">
        <v>22</v>
      </c>
      <c r="AC32" s="67">
        <v>12</v>
      </c>
    </row>
    <row r="33" spans="1:29" x14ac:dyDescent="0.25">
      <c r="A33" s="5"/>
      <c r="B33" s="120" t="s">
        <v>517</v>
      </c>
      <c r="C33" s="117">
        <v>19.5</v>
      </c>
      <c r="D33" s="117">
        <v>7.1</v>
      </c>
      <c r="E33" s="117">
        <v>40</v>
      </c>
      <c r="F33" s="119">
        <v>1448</v>
      </c>
      <c r="G33" s="117">
        <v>22</v>
      </c>
      <c r="H33" s="117">
        <v>52</v>
      </c>
      <c r="I33" s="117">
        <v>38</v>
      </c>
      <c r="J33" s="117">
        <v>59</v>
      </c>
      <c r="K33" s="117">
        <v>11.9</v>
      </c>
      <c r="L33" s="117">
        <v>14.3</v>
      </c>
      <c r="M33" s="117">
        <v>7.3999999999999996E-2</v>
      </c>
      <c r="N33" s="117">
        <v>9.0999999999999998E-2</v>
      </c>
      <c r="O33" s="117">
        <v>7.8E-2</v>
      </c>
      <c r="P33" s="117">
        <v>46.8</v>
      </c>
      <c r="Q33" s="117">
        <v>64.5</v>
      </c>
      <c r="R33" s="117">
        <v>71.3</v>
      </c>
      <c r="S33" s="117">
        <v>0.42</v>
      </c>
      <c r="T33" s="117">
        <v>0.68</v>
      </c>
      <c r="U33" s="117">
        <v>0.89</v>
      </c>
      <c r="V33" s="119">
        <v>3925</v>
      </c>
      <c r="W33" s="117">
        <v>3.3999999999999998E-3</v>
      </c>
      <c r="X33" s="117" t="s">
        <v>491</v>
      </c>
      <c r="Y33" s="117" t="s">
        <v>492</v>
      </c>
      <c r="Z33" s="117" t="s">
        <v>491</v>
      </c>
      <c r="AA33" s="117" t="s">
        <v>492</v>
      </c>
      <c r="AB33" s="65">
        <v>34</v>
      </c>
      <c r="AC33" s="67">
        <v>16</v>
      </c>
    </row>
    <row r="34" spans="1:29" x14ac:dyDescent="0.25">
      <c r="A34" s="5"/>
      <c r="B34" s="120" t="s">
        <v>518</v>
      </c>
      <c r="C34" s="117">
        <v>10.5</v>
      </c>
      <c r="D34" s="117">
        <v>6.8</v>
      </c>
      <c r="E34" s="117">
        <v>53</v>
      </c>
      <c r="F34" s="119">
        <v>6033</v>
      </c>
      <c r="G34" s="117">
        <v>21</v>
      </c>
      <c r="H34" s="117">
        <v>40</v>
      </c>
      <c r="I34" s="117">
        <v>25</v>
      </c>
      <c r="J34" s="117">
        <v>67</v>
      </c>
      <c r="K34" s="117">
        <v>12.6</v>
      </c>
      <c r="L34" s="117">
        <v>18.899999999999999</v>
      </c>
      <c r="M34" s="117">
        <v>7.0000000000000007E-2</v>
      </c>
      <c r="N34" s="117">
        <v>9.0999999999999998E-2</v>
      </c>
      <c r="O34" s="117">
        <v>0.08</v>
      </c>
      <c r="P34" s="117">
        <v>30.3</v>
      </c>
      <c r="Q34" s="117">
        <v>65</v>
      </c>
      <c r="R34" s="117">
        <v>72.2</v>
      </c>
      <c r="S34" s="117">
        <v>0.4</v>
      </c>
      <c r="T34" s="117">
        <v>0.61</v>
      </c>
      <c r="U34" s="117">
        <v>0.86</v>
      </c>
      <c r="V34" s="119">
        <v>7738</v>
      </c>
      <c r="W34" s="117">
        <v>1.8E-3</v>
      </c>
      <c r="X34" s="117" t="s">
        <v>491</v>
      </c>
      <c r="Y34" s="117" t="s">
        <v>491</v>
      </c>
      <c r="Z34" s="117" t="s">
        <v>491</v>
      </c>
      <c r="AA34" s="117" t="s">
        <v>492</v>
      </c>
      <c r="AB34" s="65">
        <v>24</v>
      </c>
      <c r="AC34" s="67">
        <v>13</v>
      </c>
    </row>
    <row r="35" spans="1:29" x14ac:dyDescent="0.25">
      <c r="A35" s="5"/>
      <c r="B35" s="120" t="s">
        <v>519</v>
      </c>
      <c r="C35" s="117">
        <v>9.8000000000000007</v>
      </c>
      <c r="D35" s="117">
        <v>6.6</v>
      </c>
      <c r="E35" s="117">
        <v>52</v>
      </c>
      <c r="F35" s="119">
        <v>6038</v>
      </c>
      <c r="G35" s="117">
        <v>23</v>
      </c>
      <c r="H35" s="117">
        <v>41</v>
      </c>
      <c r="I35" s="117">
        <v>27</v>
      </c>
      <c r="J35" s="117">
        <v>67</v>
      </c>
      <c r="K35" s="117">
        <v>12.7</v>
      </c>
      <c r="L35" s="117">
        <v>18.8</v>
      </c>
      <c r="M35" s="117">
        <v>6.9000000000000006E-2</v>
      </c>
      <c r="N35" s="117">
        <v>9.2999999999999999E-2</v>
      </c>
      <c r="O35" s="117">
        <v>8.4000000000000005E-2</v>
      </c>
      <c r="P35" s="117">
        <v>30.9</v>
      </c>
      <c r="Q35" s="117">
        <v>64.7</v>
      </c>
      <c r="R35" s="117">
        <v>72.5</v>
      </c>
      <c r="S35" s="117">
        <v>0.41</v>
      </c>
      <c r="T35" s="117">
        <v>0.61</v>
      </c>
      <c r="U35" s="117">
        <v>0.86</v>
      </c>
      <c r="V35" s="119">
        <v>4504</v>
      </c>
      <c r="W35" s="117">
        <v>1.6000000000000001E-3</v>
      </c>
      <c r="X35" s="117" t="s">
        <v>491</v>
      </c>
      <c r="Y35" s="117" t="s">
        <v>491</v>
      </c>
      <c r="Z35" s="117" t="s">
        <v>491</v>
      </c>
      <c r="AA35" s="117" t="s">
        <v>492</v>
      </c>
      <c r="AB35" s="65">
        <v>24</v>
      </c>
      <c r="AC35" s="67">
        <v>13</v>
      </c>
    </row>
    <row r="36" spans="1:29" x14ac:dyDescent="0.25">
      <c r="A36" s="5"/>
      <c r="B36" s="120" t="s">
        <v>520</v>
      </c>
      <c r="C36" s="117">
        <v>3.6</v>
      </c>
      <c r="D36" s="117">
        <v>7.7</v>
      </c>
      <c r="E36" s="117">
        <v>67</v>
      </c>
      <c r="F36" s="119">
        <v>9521</v>
      </c>
      <c r="G36" s="117">
        <v>21</v>
      </c>
      <c r="H36" s="117">
        <v>34</v>
      </c>
      <c r="I36" s="117">
        <v>31</v>
      </c>
      <c r="J36" s="117">
        <v>71</v>
      </c>
      <c r="K36" s="117">
        <v>11.9</v>
      </c>
      <c r="L36" s="117">
        <v>22.5</v>
      </c>
      <c r="M36" s="117">
        <v>6.4000000000000001E-2</v>
      </c>
      <c r="N36" s="117">
        <v>9.0999999999999998E-2</v>
      </c>
      <c r="O36" s="117">
        <v>7.9000000000000001E-2</v>
      </c>
      <c r="P36" s="117">
        <v>30</v>
      </c>
      <c r="Q36" s="117">
        <v>61.3</v>
      </c>
      <c r="R36" s="117">
        <v>61</v>
      </c>
      <c r="S36" s="117">
        <v>0.39</v>
      </c>
      <c r="T36" s="117">
        <v>0.49</v>
      </c>
      <c r="U36" s="117">
        <v>0.8</v>
      </c>
      <c r="V36" s="117" t="s">
        <v>494</v>
      </c>
      <c r="W36" s="117">
        <v>8.9999999999999998E-4</v>
      </c>
      <c r="X36" s="117" t="s">
        <v>491</v>
      </c>
      <c r="Y36" s="117" t="s">
        <v>491</v>
      </c>
      <c r="Z36" s="117" t="s">
        <v>492</v>
      </c>
      <c r="AA36" s="117" t="s">
        <v>492</v>
      </c>
      <c r="AB36" s="65">
        <v>21</v>
      </c>
      <c r="AC36" s="67">
        <v>19</v>
      </c>
    </row>
    <row r="37" spans="1:29" x14ac:dyDescent="0.25">
      <c r="A37" s="5"/>
      <c r="B37" s="120" t="s">
        <v>521</v>
      </c>
      <c r="C37" s="117">
        <v>30.3</v>
      </c>
      <c r="D37" s="117">
        <v>19.8</v>
      </c>
      <c r="E37" s="117">
        <v>122</v>
      </c>
      <c r="F37" s="119">
        <v>22616</v>
      </c>
      <c r="G37" s="117">
        <v>30</v>
      </c>
      <c r="H37" s="117">
        <v>59</v>
      </c>
      <c r="I37" s="117">
        <v>39</v>
      </c>
      <c r="J37" s="117">
        <v>66</v>
      </c>
      <c r="K37" s="117">
        <v>13.1</v>
      </c>
      <c r="L37" s="117">
        <v>17.8</v>
      </c>
      <c r="M37" s="117">
        <v>5.8999999999999997E-2</v>
      </c>
      <c r="N37" s="117">
        <v>8.7999999999999995E-2</v>
      </c>
      <c r="O37" s="117">
        <v>7.4999999999999997E-2</v>
      </c>
      <c r="P37" s="117">
        <v>30</v>
      </c>
      <c r="Q37" s="117">
        <v>55.1</v>
      </c>
      <c r="R37" s="117">
        <v>56.6</v>
      </c>
      <c r="S37" s="117">
        <v>0.4</v>
      </c>
      <c r="T37" s="117">
        <v>0.83</v>
      </c>
      <c r="U37" s="117">
        <v>0.95</v>
      </c>
      <c r="V37" s="119">
        <v>13263</v>
      </c>
      <c r="W37" s="117">
        <v>3.8999999999999998E-3</v>
      </c>
      <c r="X37" s="117" t="s">
        <v>491</v>
      </c>
      <c r="Y37" s="117" t="s">
        <v>491</v>
      </c>
      <c r="Z37" s="117" t="s">
        <v>491</v>
      </c>
      <c r="AA37" s="117" t="s">
        <v>491</v>
      </c>
      <c r="AB37" s="65">
        <v>30</v>
      </c>
      <c r="AC37" s="67">
        <v>16</v>
      </c>
    </row>
    <row r="38" spans="1:29" x14ac:dyDescent="0.25">
      <c r="A38" s="5"/>
      <c r="B38" s="120" t="s">
        <v>522</v>
      </c>
      <c r="C38" s="117">
        <v>43.3</v>
      </c>
      <c r="D38" s="117">
        <v>12.7</v>
      </c>
      <c r="E38" s="117">
        <v>67</v>
      </c>
      <c r="F38" s="119">
        <v>1126</v>
      </c>
      <c r="G38" s="117">
        <v>25</v>
      </c>
      <c r="H38" s="117">
        <v>50</v>
      </c>
      <c r="I38" s="117">
        <v>38</v>
      </c>
      <c r="J38" s="117">
        <v>66</v>
      </c>
      <c r="K38" s="117">
        <v>9.9</v>
      </c>
      <c r="L38" s="117">
        <v>19.3</v>
      </c>
      <c r="M38" s="117">
        <v>7.0000000000000007E-2</v>
      </c>
      <c r="N38" s="117">
        <v>0.10299999999999999</v>
      </c>
      <c r="O38" s="117">
        <v>9.4E-2</v>
      </c>
      <c r="P38" s="117">
        <v>39.9</v>
      </c>
      <c r="Q38" s="117">
        <v>63.6</v>
      </c>
      <c r="R38" s="117">
        <v>61.2</v>
      </c>
      <c r="S38" s="117">
        <v>0.43</v>
      </c>
      <c r="T38" s="117">
        <v>0.73</v>
      </c>
      <c r="U38" s="117">
        <v>0.92</v>
      </c>
      <c r="V38" s="119">
        <v>4996</v>
      </c>
      <c r="W38" s="117">
        <v>6.4999999999999997E-3</v>
      </c>
      <c r="X38" s="117" t="s">
        <v>491</v>
      </c>
      <c r="Y38" s="117" t="s">
        <v>491</v>
      </c>
      <c r="Z38" s="117" t="s">
        <v>491</v>
      </c>
      <c r="AA38" s="117" t="s">
        <v>492</v>
      </c>
      <c r="AB38" s="65">
        <v>32</v>
      </c>
      <c r="AC38" s="67">
        <v>18</v>
      </c>
    </row>
    <row r="39" spans="1:29" x14ac:dyDescent="0.25">
      <c r="A39" s="5"/>
      <c r="B39" s="120" t="s">
        <v>523</v>
      </c>
      <c r="C39" s="117">
        <v>28.6</v>
      </c>
      <c r="D39" s="117">
        <v>11.1</v>
      </c>
      <c r="E39" s="117">
        <v>45</v>
      </c>
      <c r="F39" s="119">
        <v>4098</v>
      </c>
      <c r="G39" s="117">
        <v>24</v>
      </c>
      <c r="H39" s="117">
        <v>52</v>
      </c>
      <c r="I39" s="117">
        <v>32</v>
      </c>
      <c r="J39" s="117">
        <v>66</v>
      </c>
      <c r="K39" s="117">
        <v>12.3</v>
      </c>
      <c r="L39" s="117">
        <v>17.5</v>
      </c>
      <c r="M39" s="117">
        <v>7.0000000000000007E-2</v>
      </c>
      <c r="N39" s="117">
        <v>9.6000000000000002E-2</v>
      </c>
      <c r="O39" s="117">
        <v>7.8E-2</v>
      </c>
      <c r="P39" s="117">
        <v>30.1</v>
      </c>
      <c r="Q39" s="117">
        <v>58.1</v>
      </c>
      <c r="R39" s="117">
        <v>61.8</v>
      </c>
      <c r="S39" s="117">
        <v>0.42</v>
      </c>
      <c r="T39" s="117">
        <v>0.75</v>
      </c>
      <c r="U39" s="117">
        <v>0.93</v>
      </c>
      <c r="V39" s="119">
        <v>23868</v>
      </c>
      <c r="W39" s="117">
        <v>4.5999999999999999E-3</v>
      </c>
      <c r="X39" s="117" t="s">
        <v>491</v>
      </c>
      <c r="Y39" s="117" t="s">
        <v>491</v>
      </c>
      <c r="Z39" s="117" t="s">
        <v>491</v>
      </c>
      <c r="AA39" s="117" t="s">
        <v>492</v>
      </c>
      <c r="AB39" s="65">
        <v>24</v>
      </c>
      <c r="AC39" s="67">
        <v>13</v>
      </c>
    </row>
    <row r="40" spans="1:29" x14ac:dyDescent="0.25">
      <c r="A40" s="5"/>
      <c r="B40" s="120" t="s">
        <v>524</v>
      </c>
      <c r="C40" s="117">
        <v>12.7</v>
      </c>
      <c r="D40" s="117">
        <v>6.6</v>
      </c>
      <c r="E40" s="117">
        <v>67</v>
      </c>
      <c r="F40" s="119">
        <v>7454</v>
      </c>
      <c r="G40" s="117">
        <v>24</v>
      </c>
      <c r="H40" s="117">
        <v>46</v>
      </c>
      <c r="I40" s="117">
        <v>30</v>
      </c>
      <c r="J40" s="117">
        <v>66</v>
      </c>
      <c r="K40" s="117">
        <v>12.9</v>
      </c>
      <c r="L40" s="117">
        <v>17.600000000000001</v>
      </c>
      <c r="M40" s="117">
        <v>6.0999999999999999E-2</v>
      </c>
      <c r="N40" s="117">
        <v>0.1</v>
      </c>
      <c r="O40" s="117">
        <v>9.8000000000000004E-2</v>
      </c>
      <c r="P40" s="117">
        <v>30</v>
      </c>
      <c r="Q40" s="117">
        <v>55.6</v>
      </c>
      <c r="R40" s="117">
        <v>60.1</v>
      </c>
      <c r="S40" s="117">
        <v>0.39</v>
      </c>
      <c r="T40" s="117">
        <v>0.67</v>
      </c>
      <c r="U40" s="117">
        <v>0.89</v>
      </c>
      <c r="V40" s="117">
        <v>15</v>
      </c>
      <c r="W40" s="117">
        <v>1.9E-3</v>
      </c>
      <c r="X40" s="117" t="s">
        <v>491</v>
      </c>
      <c r="Y40" s="117" t="s">
        <v>491</v>
      </c>
      <c r="Z40" s="117" t="s">
        <v>491</v>
      </c>
      <c r="AA40" s="117" t="s">
        <v>492</v>
      </c>
      <c r="AB40" s="65">
        <v>28</v>
      </c>
      <c r="AC40" s="67">
        <v>18</v>
      </c>
    </row>
    <row r="41" spans="1:29" x14ac:dyDescent="0.25">
      <c r="A41" s="5"/>
      <c r="B41" s="120" t="s">
        <v>525</v>
      </c>
      <c r="C41" s="117">
        <v>10.3</v>
      </c>
      <c r="D41" s="117">
        <v>8.1</v>
      </c>
      <c r="E41" s="117">
        <v>82</v>
      </c>
      <c r="F41" s="119">
        <v>8759</v>
      </c>
      <c r="G41" s="117">
        <v>27</v>
      </c>
      <c r="H41" s="117">
        <v>46</v>
      </c>
      <c r="I41" s="117">
        <v>38</v>
      </c>
      <c r="J41" s="117">
        <v>70</v>
      </c>
      <c r="K41" s="117">
        <v>12.7</v>
      </c>
      <c r="L41" s="117">
        <v>21.7</v>
      </c>
      <c r="M41" s="117">
        <v>6.0999999999999999E-2</v>
      </c>
      <c r="N41" s="117">
        <v>9.5000000000000001E-2</v>
      </c>
      <c r="O41" s="117">
        <v>9.0999999999999998E-2</v>
      </c>
      <c r="P41" s="117">
        <v>30</v>
      </c>
      <c r="Q41" s="117">
        <v>58.2</v>
      </c>
      <c r="R41" s="117">
        <v>64.099999999999994</v>
      </c>
      <c r="S41" s="117">
        <v>0.43</v>
      </c>
      <c r="T41" s="117">
        <v>0.74</v>
      </c>
      <c r="U41" s="117">
        <v>0.92</v>
      </c>
      <c r="V41" s="117" t="s">
        <v>494</v>
      </c>
      <c r="W41" s="117">
        <v>1.8E-3</v>
      </c>
      <c r="X41" s="117" t="s">
        <v>491</v>
      </c>
      <c r="Y41" s="117" t="s">
        <v>491</v>
      </c>
      <c r="Z41" s="117" t="s">
        <v>492</v>
      </c>
      <c r="AA41" s="117" t="s">
        <v>492</v>
      </c>
      <c r="AB41" s="65">
        <v>45</v>
      </c>
      <c r="AC41" s="67">
        <v>18</v>
      </c>
    </row>
    <row r="42" spans="1:29" x14ac:dyDescent="0.25">
      <c r="A42" s="5"/>
      <c r="B42" s="120" t="s">
        <v>526</v>
      </c>
      <c r="C42" s="117">
        <v>21.3</v>
      </c>
      <c r="D42" s="117">
        <v>17.399999999999999</v>
      </c>
      <c r="E42" s="117">
        <v>107</v>
      </c>
      <c r="F42" s="119">
        <v>9133</v>
      </c>
      <c r="G42" s="117">
        <v>24</v>
      </c>
      <c r="H42" s="117">
        <v>56</v>
      </c>
      <c r="I42" s="117">
        <v>37</v>
      </c>
      <c r="J42" s="117">
        <v>64</v>
      </c>
      <c r="K42" s="117">
        <v>11</v>
      </c>
      <c r="L42" s="117">
        <v>18.399999999999999</v>
      </c>
      <c r="M42" s="117">
        <v>7.3999999999999996E-2</v>
      </c>
      <c r="N42" s="117">
        <v>0.1</v>
      </c>
      <c r="O42" s="117">
        <v>8.5000000000000006E-2</v>
      </c>
      <c r="P42" s="117">
        <v>31.1</v>
      </c>
      <c r="Q42" s="117">
        <v>59.6</v>
      </c>
      <c r="R42" s="117">
        <v>57.8</v>
      </c>
      <c r="S42" s="117">
        <v>0.36</v>
      </c>
      <c r="T42" s="117">
        <v>0.79</v>
      </c>
      <c r="U42" s="117">
        <v>0.93</v>
      </c>
      <c r="V42" s="117">
        <v>928</v>
      </c>
      <c r="W42" s="117">
        <v>2.8E-3</v>
      </c>
      <c r="X42" s="117" t="s">
        <v>491</v>
      </c>
      <c r="Y42" s="117" t="s">
        <v>491</v>
      </c>
      <c r="Z42" s="117" t="s">
        <v>491</v>
      </c>
      <c r="AA42" s="117" t="s">
        <v>492</v>
      </c>
      <c r="AB42" s="65">
        <v>29</v>
      </c>
      <c r="AC42" s="67">
        <v>14</v>
      </c>
    </row>
    <row r="43" spans="1:29" x14ac:dyDescent="0.25">
      <c r="A43" s="5"/>
      <c r="B43" s="120" t="s">
        <v>527</v>
      </c>
      <c r="C43" s="117">
        <v>39.4</v>
      </c>
      <c r="D43" s="117">
        <v>15.2</v>
      </c>
      <c r="E43" s="117">
        <v>91</v>
      </c>
      <c r="F43" s="119">
        <v>5270</v>
      </c>
      <c r="G43" s="117">
        <v>27</v>
      </c>
      <c r="H43" s="117">
        <v>63</v>
      </c>
      <c r="I43" s="117">
        <v>40</v>
      </c>
      <c r="J43" s="117">
        <v>65</v>
      </c>
      <c r="K43" s="117">
        <v>11</v>
      </c>
      <c r="L43" s="117">
        <v>18.899999999999999</v>
      </c>
      <c r="M43" s="117">
        <v>7.2999999999999995E-2</v>
      </c>
      <c r="N43" s="117">
        <v>0.1</v>
      </c>
      <c r="O43" s="117">
        <v>8.4000000000000005E-2</v>
      </c>
      <c r="P43" s="117">
        <v>32.9</v>
      </c>
      <c r="Q43" s="117">
        <v>58.6</v>
      </c>
      <c r="R43" s="117">
        <v>57.8</v>
      </c>
      <c r="S43" s="117">
        <v>0.42</v>
      </c>
      <c r="T43" s="117">
        <v>0.77</v>
      </c>
      <c r="U43" s="117">
        <v>0.94</v>
      </c>
      <c r="V43" s="119">
        <v>22329</v>
      </c>
      <c r="W43" s="117">
        <v>6.8999999999999999E-3</v>
      </c>
      <c r="X43" s="117" t="s">
        <v>491</v>
      </c>
      <c r="Y43" s="117" t="s">
        <v>491</v>
      </c>
      <c r="Z43" s="117" t="s">
        <v>491</v>
      </c>
      <c r="AA43" s="117" t="s">
        <v>492</v>
      </c>
      <c r="AB43" s="65">
        <v>28</v>
      </c>
      <c r="AC43" s="67">
        <v>10</v>
      </c>
    </row>
    <row r="44" spans="1:29" x14ac:dyDescent="0.25">
      <c r="A44" s="5"/>
      <c r="B44" s="120" t="s">
        <v>528</v>
      </c>
      <c r="C44" s="117">
        <v>34.299999999999997</v>
      </c>
      <c r="D44" s="117">
        <v>7.9</v>
      </c>
      <c r="E44" s="117">
        <v>37</v>
      </c>
      <c r="F44" s="119">
        <v>2733</v>
      </c>
      <c r="G44" s="117">
        <v>22</v>
      </c>
      <c r="H44" s="117">
        <v>46</v>
      </c>
      <c r="I44" s="117">
        <v>31</v>
      </c>
      <c r="J44" s="117">
        <v>64</v>
      </c>
      <c r="K44" s="117">
        <v>14.5</v>
      </c>
      <c r="L44" s="117">
        <v>16.7</v>
      </c>
      <c r="M44" s="117">
        <v>7.2999999999999995E-2</v>
      </c>
      <c r="N44" s="117">
        <v>0.10199999999999999</v>
      </c>
      <c r="O44" s="117">
        <v>8.8999999999999996E-2</v>
      </c>
      <c r="P44" s="117">
        <v>35.799999999999997</v>
      </c>
      <c r="Q44" s="117">
        <v>61.5</v>
      </c>
      <c r="R44" s="117">
        <v>76.5</v>
      </c>
      <c r="S44" s="117">
        <v>0.42</v>
      </c>
      <c r="T44" s="117">
        <v>0.68</v>
      </c>
      <c r="U44" s="117">
        <v>0.87</v>
      </c>
      <c r="V44" s="119">
        <v>16151</v>
      </c>
      <c r="W44" s="117">
        <v>6.1999999999999998E-3</v>
      </c>
      <c r="X44" s="117" t="s">
        <v>491</v>
      </c>
      <c r="Y44" s="117" t="s">
        <v>491</v>
      </c>
      <c r="Z44" s="117" t="s">
        <v>491</v>
      </c>
      <c r="AA44" s="117" t="s">
        <v>492</v>
      </c>
      <c r="AB44" s="65">
        <v>24</v>
      </c>
      <c r="AC44" s="67">
        <v>13</v>
      </c>
    </row>
    <row r="45" spans="1:29" x14ac:dyDescent="0.25">
      <c r="A45" s="5"/>
      <c r="B45" s="120" t="s">
        <v>529</v>
      </c>
      <c r="C45" s="117">
        <v>21.3</v>
      </c>
      <c r="D45" s="117">
        <v>14.1</v>
      </c>
      <c r="E45" s="117">
        <v>92</v>
      </c>
      <c r="F45" s="119">
        <v>13434</v>
      </c>
      <c r="G45" s="117">
        <v>30</v>
      </c>
      <c r="H45" s="117">
        <v>56</v>
      </c>
      <c r="I45" s="117">
        <v>39</v>
      </c>
      <c r="J45" s="117">
        <v>71</v>
      </c>
      <c r="K45" s="117">
        <v>14.1</v>
      </c>
      <c r="L45" s="117">
        <v>21.5</v>
      </c>
      <c r="M45" s="117">
        <v>7.0000000000000007E-2</v>
      </c>
      <c r="N45" s="117">
        <v>0.105</v>
      </c>
      <c r="O45" s="117">
        <v>9.4E-2</v>
      </c>
      <c r="P45" s="117">
        <v>30.1</v>
      </c>
      <c r="Q45" s="117">
        <v>57.9</v>
      </c>
      <c r="R45" s="117">
        <v>58</v>
      </c>
      <c r="S45" s="117">
        <v>0.4</v>
      </c>
      <c r="T45" s="117">
        <v>0.74</v>
      </c>
      <c r="U45" s="117">
        <v>0.93</v>
      </c>
      <c r="V45" s="119">
        <v>1589</v>
      </c>
      <c r="W45" s="117">
        <v>3.3999999999999998E-3</v>
      </c>
      <c r="X45" s="117" t="s">
        <v>491</v>
      </c>
      <c r="Y45" s="117" t="s">
        <v>491</v>
      </c>
      <c r="Z45" s="117" t="s">
        <v>492</v>
      </c>
      <c r="AA45" s="117" t="s">
        <v>492</v>
      </c>
      <c r="AB45" s="65">
        <v>28</v>
      </c>
      <c r="AC45" s="67">
        <v>19</v>
      </c>
    </row>
    <row r="46" spans="1:29" x14ac:dyDescent="0.25">
      <c r="A46" s="5"/>
      <c r="B46" s="120" t="s">
        <v>530</v>
      </c>
      <c r="C46" s="117">
        <v>18.2</v>
      </c>
      <c r="D46" s="117">
        <v>9.9</v>
      </c>
      <c r="E46" s="117">
        <v>68</v>
      </c>
      <c r="F46" s="119">
        <v>9567</v>
      </c>
      <c r="G46" s="117">
        <v>27</v>
      </c>
      <c r="H46" s="117">
        <v>51</v>
      </c>
      <c r="I46" s="117">
        <v>32</v>
      </c>
      <c r="J46" s="117">
        <v>70</v>
      </c>
      <c r="K46" s="117">
        <v>14.1</v>
      </c>
      <c r="L46" s="117">
        <v>21.5</v>
      </c>
      <c r="M46" s="117">
        <v>6.9000000000000006E-2</v>
      </c>
      <c r="N46" s="117">
        <v>0.10199999999999999</v>
      </c>
      <c r="O46" s="117">
        <v>9.0999999999999998E-2</v>
      </c>
      <c r="P46" s="117">
        <v>31.5</v>
      </c>
      <c r="Q46" s="117">
        <v>58.6</v>
      </c>
      <c r="R46" s="117">
        <v>60.2</v>
      </c>
      <c r="S46" s="117">
        <v>0.36</v>
      </c>
      <c r="T46" s="117">
        <v>0.72</v>
      </c>
      <c r="U46" s="117">
        <v>0.93</v>
      </c>
      <c r="V46" s="119">
        <v>1948</v>
      </c>
      <c r="W46" s="117">
        <v>2.7000000000000001E-3</v>
      </c>
      <c r="X46" s="117" t="s">
        <v>491</v>
      </c>
      <c r="Y46" s="117" t="s">
        <v>491</v>
      </c>
      <c r="Z46" s="117" t="s">
        <v>492</v>
      </c>
      <c r="AA46" s="117" t="s">
        <v>492</v>
      </c>
      <c r="AB46" s="65">
        <v>25</v>
      </c>
      <c r="AC46" s="67">
        <v>21</v>
      </c>
    </row>
    <row r="47" spans="1:29" x14ac:dyDescent="0.25">
      <c r="A47" s="5"/>
      <c r="B47" s="120" t="s">
        <v>531</v>
      </c>
      <c r="C47" s="117">
        <v>40.799999999999997</v>
      </c>
      <c r="D47" s="117">
        <v>76.3</v>
      </c>
      <c r="E47" s="117">
        <v>30</v>
      </c>
      <c r="F47" s="117">
        <v>437</v>
      </c>
      <c r="G47" s="117">
        <v>24</v>
      </c>
      <c r="H47" s="117">
        <v>55</v>
      </c>
      <c r="I47" s="117">
        <v>36</v>
      </c>
      <c r="J47" s="117">
        <v>61</v>
      </c>
      <c r="K47" s="117">
        <v>11.1</v>
      </c>
      <c r="L47" s="117">
        <v>16.2</v>
      </c>
      <c r="M47" s="117">
        <v>7.1999999999999995E-2</v>
      </c>
      <c r="N47" s="117">
        <v>9.2999999999999999E-2</v>
      </c>
      <c r="O47" s="117">
        <v>0.08</v>
      </c>
      <c r="P47" s="117">
        <v>34.299999999999997</v>
      </c>
      <c r="Q47" s="117">
        <v>65.900000000000006</v>
      </c>
      <c r="R47" s="117">
        <v>67.3</v>
      </c>
      <c r="S47" s="117">
        <v>0.45</v>
      </c>
      <c r="T47" s="117">
        <v>0.71</v>
      </c>
      <c r="U47" s="117">
        <v>0.93</v>
      </c>
      <c r="V47" s="119">
        <v>46952</v>
      </c>
      <c r="W47" s="117">
        <v>6.6E-3</v>
      </c>
      <c r="X47" s="117" t="s">
        <v>491</v>
      </c>
      <c r="Y47" s="117" t="s">
        <v>491</v>
      </c>
      <c r="Z47" s="117" t="s">
        <v>491</v>
      </c>
      <c r="AA47" s="117" t="s">
        <v>492</v>
      </c>
      <c r="AB47" s="65">
        <v>24</v>
      </c>
      <c r="AC47" s="67">
        <v>13</v>
      </c>
    </row>
    <row r="48" spans="1:29" x14ac:dyDescent="0.25">
      <c r="A48" s="5"/>
      <c r="B48" s="120" t="s">
        <v>532</v>
      </c>
      <c r="C48" s="117">
        <v>29.8</v>
      </c>
      <c r="D48" s="117">
        <v>8</v>
      </c>
      <c r="E48" s="117">
        <v>74</v>
      </c>
      <c r="F48" s="119">
        <v>14301</v>
      </c>
      <c r="G48" s="117">
        <v>24</v>
      </c>
      <c r="H48" s="117">
        <v>52</v>
      </c>
      <c r="I48" s="117">
        <v>34</v>
      </c>
      <c r="J48" s="117">
        <v>70</v>
      </c>
      <c r="K48" s="117">
        <v>11.8</v>
      </c>
      <c r="L48" s="117">
        <v>21.8</v>
      </c>
      <c r="M48" s="117">
        <v>6.4000000000000001E-2</v>
      </c>
      <c r="N48" s="117">
        <v>8.5999999999999993E-2</v>
      </c>
      <c r="O48" s="117">
        <v>7.3999999999999996E-2</v>
      </c>
      <c r="P48" s="117">
        <v>30</v>
      </c>
      <c r="Q48" s="117">
        <v>62.8</v>
      </c>
      <c r="R48" s="117">
        <v>62.4</v>
      </c>
      <c r="S48" s="117">
        <v>0.36</v>
      </c>
      <c r="T48" s="117">
        <v>0.79</v>
      </c>
      <c r="U48" s="117">
        <v>0.94</v>
      </c>
      <c r="V48" s="117" t="s">
        <v>494</v>
      </c>
      <c r="W48" s="117">
        <v>3.8999999999999998E-3</v>
      </c>
      <c r="X48" s="117" t="s">
        <v>491</v>
      </c>
      <c r="Y48" s="117" t="s">
        <v>491</v>
      </c>
      <c r="Z48" s="117" t="s">
        <v>492</v>
      </c>
      <c r="AA48" s="117" t="s">
        <v>492</v>
      </c>
      <c r="AB48" s="65">
        <v>43</v>
      </c>
      <c r="AC48" s="67">
        <v>19</v>
      </c>
    </row>
    <row r="49" spans="1:29" x14ac:dyDescent="0.25">
      <c r="A49" s="5"/>
      <c r="B49" s="120" t="s">
        <v>533</v>
      </c>
      <c r="C49" s="117">
        <v>6.2</v>
      </c>
      <c r="D49" s="117">
        <v>7.9</v>
      </c>
      <c r="E49" s="117">
        <v>76</v>
      </c>
      <c r="F49" s="119">
        <v>10422</v>
      </c>
      <c r="G49" s="117">
        <v>28</v>
      </c>
      <c r="H49" s="117">
        <v>47</v>
      </c>
      <c r="I49" s="117">
        <v>34</v>
      </c>
      <c r="J49" s="117">
        <v>68</v>
      </c>
      <c r="K49" s="117">
        <v>12</v>
      </c>
      <c r="L49" s="117">
        <v>20.399999999999999</v>
      </c>
      <c r="M49" s="117">
        <v>6.4000000000000001E-2</v>
      </c>
      <c r="N49" s="117">
        <v>9.8000000000000004E-2</v>
      </c>
      <c r="O49" s="117">
        <v>9.1999999999999998E-2</v>
      </c>
      <c r="P49" s="117">
        <v>30</v>
      </c>
      <c r="Q49" s="117">
        <v>60.5</v>
      </c>
      <c r="R49" s="117">
        <v>62.9</v>
      </c>
      <c r="S49" s="117">
        <v>0.41</v>
      </c>
      <c r="T49" s="117">
        <v>0.75</v>
      </c>
      <c r="U49" s="117">
        <v>0.93</v>
      </c>
      <c r="V49" s="117" t="s">
        <v>494</v>
      </c>
      <c r="W49" s="117">
        <v>1.1000000000000001E-3</v>
      </c>
      <c r="X49" s="117" t="s">
        <v>491</v>
      </c>
      <c r="Y49" s="117" t="s">
        <v>491</v>
      </c>
      <c r="Z49" s="117" t="s">
        <v>492</v>
      </c>
      <c r="AA49" s="117" t="s">
        <v>492</v>
      </c>
      <c r="AB49" s="65">
        <v>26</v>
      </c>
      <c r="AC49" s="67">
        <v>19</v>
      </c>
    </row>
    <row r="50" spans="1:29" x14ac:dyDescent="0.25">
      <c r="A50" s="5"/>
      <c r="B50" s="120" t="s">
        <v>534</v>
      </c>
      <c r="C50" s="117">
        <v>26.3</v>
      </c>
      <c r="D50" s="117">
        <v>17.3</v>
      </c>
      <c r="E50" s="117">
        <v>66</v>
      </c>
      <c r="F50" s="119">
        <v>3104</v>
      </c>
      <c r="G50" s="117">
        <v>21</v>
      </c>
      <c r="H50" s="117">
        <v>48</v>
      </c>
      <c r="I50" s="117">
        <v>30</v>
      </c>
      <c r="J50" s="117">
        <v>61</v>
      </c>
      <c r="K50" s="117">
        <v>12</v>
      </c>
      <c r="L50" s="117">
        <v>16.399999999999999</v>
      </c>
      <c r="M50" s="117">
        <v>7.4999999999999997E-2</v>
      </c>
      <c r="N50" s="117">
        <v>0.1</v>
      </c>
      <c r="O50" s="117">
        <v>8.5999999999999993E-2</v>
      </c>
      <c r="P50" s="117">
        <v>38.9</v>
      </c>
      <c r="Q50" s="117">
        <v>60</v>
      </c>
      <c r="R50" s="117">
        <v>61.8</v>
      </c>
      <c r="S50" s="117">
        <v>0.42</v>
      </c>
      <c r="T50" s="117">
        <v>0.74</v>
      </c>
      <c r="U50" s="117">
        <v>0.92</v>
      </c>
      <c r="V50" s="119">
        <v>33172</v>
      </c>
      <c r="W50" s="117">
        <v>4.3E-3</v>
      </c>
      <c r="X50" s="117" t="s">
        <v>491</v>
      </c>
      <c r="Y50" s="117" t="s">
        <v>491</v>
      </c>
      <c r="Z50" s="117" t="s">
        <v>491</v>
      </c>
      <c r="AA50" s="117" t="s">
        <v>492</v>
      </c>
      <c r="AB50" s="65">
        <v>32</v>
      </c>
      <c r="AC50" s="67">
        <v>14</v>
      </c>
    </row>
    <row r="51" spans="1:29" x14ac:dyDescent="0.25">
      <c r="A51" s="5"/>
      <c r="B51" s="120" t="s">
        <v>535</v>
      </c>
      <c r="C51" s="117">
        <v>3.4</v>
      </c>
      <c r="D51" s="117">
        <v>5.8</v>
      </c>
      <c r="E51" s="117">
        <v>51</v>
      </c>
      <c r="F51" s="119">
        <v>7030</v>
      </c>
      <c r="G51" s="117">
        <v>23</v>
      </c>
      <c r="H51" s="117">
        <v>37</v>
      </c>
      <c r="I51" s="117">
        <v>26</v>
      </c>
      <c r="J51" s="117">
        <v>69</v>
      </c>
      <c r="K51" s="117">
        <v>17.7</v>
      </c>
      <c r="L51" s="117">
        <v>18.8</v>
      </c>
      <c r="M51" s="117">
        <v>6.8000000000000005E-2</v>
      </c>
      <c r="N51" s="117">
        <v>9.8000000000000004E-2</v>
      </c>
      <c r="O51" s="117">
        <v>8.2000000000000003E-2</v>
      </c>
      <c r="P51" s="117">
        <v>30</v>
      </c>
      <c r="Q51" s="117">
        <v>52.4</v>
      </c>
      <c r="R51" s="117">
        <v>63.3</v>
      </c>
      <c r="S51" s="117">
        <v>0.41</v>
      </c>
      <c r="T51" s="117">
        <v>0.59</v>
      </c>
      <c r="U51" s="117">
        <v>0.86</v>
      </c>
      <c r="V51" s="117" t="s">
        <v>494</v>
      </c>
      <c r="W51" s="117">
        <v>5.9999999999999995E-4</v>
      </c>
      <c r="X51" s="117" t="s">
        <v>492</v>
      </c>
      <c r="Y51" s="117" t="s">
        <v>492</v>
      </c>
      <c r="Z51" s="117" t="s">
        <v>491</v>
      </c>
      <c r="AA51" s="117" t="s">
        <v>492</v>
      </c>
      <c r="AB51" s="65">
        <v>40</v>
      </c>
      <c r="AC51" s="67">
        <v>26</v>
      </c>
    </row>
    <row r="52" spans="1:29" x14ac:dyDescent="0.25">
      <c r="A52" s="5"/>
      <c r="B52" s="120" t="s">
        <v>536</v>
      </c>
      <c r="C52" s="117">
        <v>1.4</v>
      </c>
      <c r="D52" s="117">
        <v>4.9000000000000004</v>
      </c>
      <c r="E52" s="117">
        <v>47</v>
      </c>
      <c r="F52" s="119">
        <v>4282</v>
      </c>
      <c r="G52" s="117">
        <v>20</v>
      </c>
      <c r="H52" s="117">
        <v>34</v>
      </c>
      <c r="I52" s="117">
        <v>24</v>
      </c>
      <c r="J52" s="117">
        <v>69</v>
      </c>
      <c r="K52" s="117">
        <v>17.100000000000001</v>
      </c>
      <c r="L52" s="117">
        <v>19.3</v>
      </c>
      <c r="M52" s="117">
        <v>6.8000000000000005E-2</v>
      </c>
      <c r="N52" s="117">
        <v>0.10100000000000001</v>
      </c>
      <c r="O52" s="117">
        <v>8.3000000000000004E-2</v>
      </c>
      <c r="P52" s="117">
        <v>30</v>
      </c>
      <c r="Q52" s="117">
        <v>57.2</v>
      </c>
      <c r="R52" s="117">
        <v>63.4</v>
      </c>
      <c r="S52" s="117">
        <v>0.41</v>
      </c>
      <c r="T52" s="117">
        <v>0.37</v>
      </c>
      <c r="U52" s="117">
        <v>0.74</v>
      </c>
      <c r="V52" s="117" t="s">
        <v>494</v>
      </c>
      <c r="W52" s="117">
        <v>4.0000000000000002E-4</v>
      </c>
      <c r="X52" s="117" t="s">
        <v>492</v>
      </c>
      <c r="Y52" s="117" t="s">
        <v>492</v>
      </c>
      <c r="Z52" s="117" t="s">
        <v>491</v>
      </c>
      <c r="AA52" s="117" t="s">
        <v>492</v>
      </c>
      <c r="AB52" s="65">
        <v>40</v>
      </c>
      <c r="AC52" s="67">
        <v>22</v>
      </c>
    </row>
    <row r="53" spans="1:29" x14ac:dyDescent="0.25">
      <c r="A53" s="5"/>
      <c r="B53" s="120" t="s">
        <v>537</v>
      </c>
      <c r="C53" s="117">
        <v>24</v>
      </c>
      <c r="D53" s="117">
        <v>9</v>
      </c>
      <c r="E53" s="117">
        <v>94</v>
      </c>
      <c r="F53" s="119">
        <v>16194</v>
      </c>
      <c r="G53" s="117">
        <v>27</v>
      </c>
      <c r="H53" s="117">
        <v>54</v>
      </c>
      <c r="I53" s="117">
        <v>36</v>
      </c>
      <c r="J53" s="117">
        <v>67</v>
      </c>
      <c r="K53" s="117">
        <v>13.7</v>
      </c>
      <c r="L53" s="117">
        <v>18.3</v>
      </c>
      <c r="M53" s="117">
        <v>6.2E-2</v>
      </c>
      <c r="N53" s="117">
        <v>9.4E-2</v>
      </c>
      <c r="O53" s="117">
        <v>8.1000000000000003E-2</v>
      </c>
      <c r="P53" s="117">
        <v>30</v>
      </c>
      <c r="Q53" s="117">
        <v>59.2</v>
      </c>
      <c r="R53" s="117">
        <v>60.1</v>
      </c>
      <c r="S53" s="117">
        <v>0.33</v>
      </c>
      <c r="T53" s="117">
        <v>0.79</v>
      </c>
      <c r="U53" s="117">
        <v>0.95</v>
      </c>
      <c r="V53" s="117">
        <v>547</v>
      </c>
      <c r="W53" s="117">
        <v>3.3999999999999998E-3</v>
      </c>
      <c r="X53" s="117" t="s">
        <v>491</v>
      </c>
      <c r="Y53" s="117" t="s">
        <v>491</v>
      </c>
      <c r="Z53" s="117" t="s">
        <v>491</v>
      </c>
      <c r="AA53" s="117" t="s">
        <v>492</v>
      </c>
      <c r="AB53" s="65">
        <v>39</v>
      </c>
      <c r="AC53" s="67">
        <v>17</v>
      </c>
    </row>
    <row r="54" spans="1:29" x14ac:dyDescent="0.25">
      <c r="A54" s="5"/>
      <c r="B54" s="120" t="s">
        <v>538</v>
      </c>
      <c r="C54" s="117">
        <v>21.9</v>
      </c>
      <c r="D54" s="117">
        <v>7</v>
      </c>
      <c r="E54" s="117">
        <v>78</v>
      </c>
      <c r="F54" s="119">
        <v>11123</v>
      </c>
      <c r="G54" s="117">
        <v>27</v>
      </c>
      <c r="H54" s="117">
        <v>52</v>
      </c>
      <c r="I54" s="117">
        <v>34</v>
      </c>
      <c r="J54" s="117">
        <v>70</v>
      </c>
      <c r="K54" s="117">
        <v>13.5</v>
      </c>
      <c r="L54" s="117">
        <v>21.3</v>
      </c>
      <c r="M54" s="117">
        <v>6.7000000000000004E-2</v>
      </c>
      <c r="N54" s="117">
        <v>0.106</v>
      </c>
      <c r="O54" s="117">
        <v>9.6000000000000002E-2</v>
      </c>
      <c r="P54" s="117">
        <v>30</v>
      </c>
      <c r="Q54" s="117">
        <v>58.6</v>
      </c>
      <c r="R54" s="117">
        <v>61</v>
      </c>
      <c r="S54" s="117">
        <v>0.43</v>
      </c>
      <c r="T54" s="117">
        <v>0.69</v>
      </c>
      <c r="U54" s="117">
        <v>0.9</v>
      </c>
      <c r="V54" s="117">
        <v>653</v>
      </c>
      <c r="W54" s="117">
        <v>3.8E-3</v>
      </c>
      <c r="X54" s="117" t="s">
        <v>491</v>
      </c>
      <c r="Y54" s="117" t="s">
        <v>491</v>
      </c>
      <c r="Z54" s="117" t="s">
        <v>492</v>
      </c>
      <c r="AA54" s="117" t="s">
        <v>492</v>
      </c>
      <c r="AB54" s="65">
        <v>36</v>
      </c>
      <c r="AC54" s="67">
        <v>18</v>
      </c>
    </row>
    <row r="55" spans="1:29" x14ac:dyDescent="0.25">
      <c r="A55" s="5"/>
      <c r="B55" s="120" t="s">
        <v>539</v>
      </c>
      <c r="C55" s="117">
        <v>4.8</v>
      </c>
      <c r="D55" s="117" t="s">
        <v>494</v>
      </c>
      <c r="E55" s="117" t="s">
        <v>494</v>
      </c>
      <c r="F55" s="117" t="s">
        <v>494</v>
      </c>
      <c r="G55" s="117">
        <v>26</v>
      </c>
      <c r="H55" s="117">
        <v>42</v>
      </c>
      <c r="I55" s="117">
        <v>31</v>
      </c>
      <c r="J55" s="117">
        <v>68</v>
      </c>
      <c r="K55" s="117">
        <v>13.5</v>
      </c>
      <c r="L55" s="117">
        <v>20</v>
      </c>
      <c r="M55" s="117">
        <v>6.6000000000000003E-2</v>
      </c>
      <c r="N55" s="117">
        <v>9.2999999999999999E-2</v>
      </c>
      <c r="O55" s="117">
        <v>8.6999999999999994E-2</v>
      </c>
      <c r="P55" s="117">
        <v>30.6</v>
      </c>
      <c r="Q55" s="117">
        <v>59.5</v>
      </c>
      <c r="R55" s="117">
        <v>72</v>
      </c>
      <c r="S55" s="117">
        <v>0.4</v>
      </c>
      <c r="T55" s="117">
        <v>0.44</v>
      </c>
      <c r="U55" s="117">
        <v>0.76</v>
      </c>
      <c r="V55" s="117" t="s">
        <v>494</v>
      </c>
      <c r="W55" s="117">
        <v>1.1000000000000001E-3</v>
      </c>
      <c r="X55" s="117" t="s">
        <v>491</v>
      </c>
      <c r="Y55" s="117" t="s">
        <v>491</v>
      </c>
      <c r="Z55" s="117" t="s">
        <v>491</v>
      </c>
      <c r="AA55" s="117" t="s">
        <v>492</v>
      </c>
      <c r="AB55" s="65">
        <v>26</v>
      </c>
      <c r="AC55" s="67">
        <v>19</v>
      </c>
    </row>
    <row r="56" spans="1:29" x14ac:dyDescent="0.25">
      <c r="A56" s="5"/>
      <c r="B56" s="120" t="s">
        <v>540</v>
      </c>
      <c r="C56" s="117">
        <v>19.2</v>
      </c>
      <c r="D56" s="117">
        <v>14.5</v>
      </c>
      <c r="E56" s="117">
        <v>87</v>
      </c>
      <c r="F56" s="117">
        <v>11256</v>
      </c>
      <c r="G56" s="117">
        <v>28</v>
      </c>
      <c r="H56" s="117">
        <v>53</v>
      </c>
      <c r="I56" s="117">
        <v>35</v>
      </c>
      <c r="J56" s="117">
        <v>66</v>
      </c>
      <c r="K56" s="117">
        <v>12.8</v>
      </c>
      <c r="L56" s="117">
        <v>18.5</v>
      </c>
      <c r="M56" s="117">
        <v>7.0000000000000007E-2</v>
      </c>
      <c r="N56" s="117">
        <v>9.6000000000000002E-2</v>
      </c>
      <c r="O56" s="117">
        <v>8.1000000000000003E-2</v>
      </c>
      <c r="P56" s="117">
        <v>30</v>
      </c>
      <c r="Q56" s="117">
        <v>59.3</v>
      </c>
      <c r="R56" s="117">
        <v>59.8</v>
      </c>
      <c r="S56" s="117">
        <v>0.4</v>
      </c>
      <c r="T56" s="117">
        <v>0.79</v>
      </c>
      <c r="U56" s="117">
        <v>0.96</v>
      </c>
      <c r="V56" s="117" t="s">
        <v>494</v>
      </c>
      <c r="W56" s="117">
        <v>2.7000000000000001E-3</v>
      </c>
      <c r="X56" s="117" t="s">
        <v>491</v>
      </c>
      <c r="Y56" s="117" t="s">
        <v>491</v>
      </c>
      <c r="Z56" s="117" t="s">
        <v>492</v>
      </c>
      <c r="AA56" s="117" t="s">
        <v>492</v>
      </c>
      <c r="AB56" s="65">
        <v>32</v>
      </c>
      <c r="AC56" s="67">
        <v>20</v>
      </c>
    </row>
    <row r="57" spans="1:29" x14ac:dyDescent="0.25">
      <c r="A57" s="5"/>
      <c r="B57" s="120" t="s">
        <v>541</v>
      </c>
      <c r="C57" s="117">
        <v>37</v>
      </c>
      <c r="D57" s="117">
        <v>6.9</v>
      </c>
      <c r="E57" s="117">
        <v>72</v>
      </c>
      <c r="F57" s="117">
        <v>9130</v>
      </c>
      <c r="G57" s="117">
        <v>27</v>
      </c>
      <c r="H57" s="117">
        <v>57</v>
      </c>
      <c r="I57" s="117">
        <v>37</v>
      </c>
      <c r="J57" s="117">
        <v>69</v>
      </c>
      <c r="K57" s="117">
        <v>12.6</v>
      </c>
      <c r="L57" s="117">
        <v>20.5</v>
      </c>
      <c r="M57" s="117">
        <v>6.2E-2</v>
      </c>
      <c r="N57" s="117">
        <v>8.6999999999999994E-2</v>
      </c>
      <c r="O57" s="117">
        <v>7.8E-2</v>
      </c>
      <c r="P57" s="117">
        <v>30.2</v>
      </c>
      <c r="Q57" s="117">
        <v>60</v>
      </c>
      <c r="R57" s="117">
        <v>59.2</v>
      </c>
      <c r="S57" s="117">
        <v>0.43</v>
      </c>
      <c r="T57" s="117">
        <v>0.71</v>
      </c>
      <c r="U57" s="117">
        <v>0.91</v>
      </c>
      <c r="V57" s="117">
        <v>13</v>
      </c>
      <c r="W57" s="117">
        <v>5.7000000000000002E-3</v>
      </c>
      <c r="X57" s="117" t="s">
        <v>491</v>
      </c>
      <c r="Y57" s="117" t="s">
        <v>491</v>
      </c>
      <c r="Z57" s="117" t="s">
        <v>491</v>
      </c>
      <c r="AA57" s="117" t="s">
        <v>492</v>
      </c>
      <c r="AB57" s="65">
        <v>34</v>
      </c>
      <c r="AC57" s="67">
        <v>24</v>
      </c>
    </row>
    <row r="58" spans="1:29" x14ac:dyDescent="0.25">
      <c r="A58" s="5"/>
      <c r="B58" s="120" t="s">
        <v>542</v>
      </c>
      <c r="C58" s="117">
        <v>31.6</v>
      </c>
      <c r="D58" s="117">
        <v>14.2</v>
      </c>
      <c r="E58" s="117">
        <v>106</v>
      </c>
      <c r="F58" s="117">
        <v>7518</v>
      </c>
      <c r="G58" s="117">
        <v>31</v>
      </c>
      <c r="H58" s="117">
        <v>57</v>
      </c>
      <c r="I58" s="117">
        <v>42</v>
      </c>
      <c r="J58" s="117">
        <v>69</v>
      </c>
      <c r="K58" s="117">
        <v>12.4</v>
      </c>
      <c r="L58" s="117">
        <v>20.6</v>
      </c>
      <c r="M58" s="117">
        <v>6.2E-2</v>
      </c>
      <c r="N58" s="117">
        <v>8.5999999999999993E-2</v>
      </c>
      <c r="O58" s="117">
        <v>7.5999999999999998E-2</v>
      </c>
      <c r="P58" s="117">
        <v>30.2</v>
      </c>
      <c r="Q58" s="117">
        <v>53.4</v>
      </c>
      <c r="R58" s="117">
        <v>57.8</v>
      </c>
      <c r="S58" s="117">
        <v>0.42</v>
      </c>
      <c r="T58" s="117">
        <v>0.79</v>
      </c>
      <c r="U58" s="117">
        <v>0.94</v>
      </c>
      <c r="V58" s="117">
        <v>639</v>
      </c>
      <c r="W58" s="117">
        <v>4.7999999999999996E-3</v>
      </c>
      <c r="X58" s="117" t="s">
        <v>491</v>
      </c>
      <c r="Y58" s="117" t="s">
        <v>491</v>
      </c>
      <c r="Z58" s="117" t="s">
        <v>491</v>
      </c>
      <c r="AA58" s="117" t="s">
        <v>492</v>
      </c>
      <c r="AB58" s="65">
        <v>34</v>
      </c>
      <c r="AC58" s="67">
        <v>16</v>
      </c>
    </row>
    <row r="59" spans="1:29" x14ac:dyDescent="0.25">
      <c r="A59" s="5"/>
      <c r="B59" s="120" t="s">
        <v>543</v>
      </c>
      <c r="C59" s="117">
        <v>1.9</v>
      </c>
      <c r="D59" s="117">
        <v>5</v>
      </c>
      <c r="E59" s="117">
        <v>49</v>
      </c>
      <c r="F59" s="117">
        <v>5705</v>
      </c>
      <c r="G59" s="117">
        <v>20</v>
      </c>
      <c r="H59" s="117">
        <v>33</v>
      </c>
      <c r="I59" s="117">
        <v>24</v>
      </c>
      <c r="J59" s="117">
        <v>69</v>
      </c>
      <c r="K59" s="117">
        <v>17.100000000000001</v>
      </c>
      <c r="L59" s="117">
        <v>19.3</v>
      </c>
      <c r="M59" s="117">
        <v>6.8000000000000005E-2</v>
      </c>
      <c r="N59" s="117">
        <v>9.9000000000000005E-2</v>
      </c>
      <c r="O59" s="117">
        <v>8.2000000000000003E-2</v>
      </c>
      <c r="P59" s="117">
        <v>30</v>
      </c>
      <c r="Q59" s="117">
        <v>57</v>
      </c>
      <c r="R59" s="117">
        <v>63.3</v>
      </c>
      <c r="S59" s="117">
        <v>0.41</v>
      </c>
      <c r="T59" s="117">
        <v>0.45</v>
      </c>
      <c r="U59" s="117">
        <v>0.81</v>
      </c>
      <c r="V59" s="117" t="s">
        <v>494</v>
      </c>
      <c r="W59" s="117">
        <v>4.0000000000000002E-4</v>
      </c>
      <c r="X59" s="117" t="s">
        <v>491</v>
      </c>
      <c r="Y59" s="117" t="s">
        <v>492</v>
      </c>
      <c r="Z59" s="117" t="s">
        <v>491</v>
      </c>
      <c r="AA59" s="117" t="s">
        <v>492</v>
      </c>
      <c r="AB59" s="65">
        <v>40</v>
      </c>
      <c r="AC59" s="67">
        <v>19</v>
      </c>
    </row>
    <row r="60" spans="1:29" x14ac:dyDescent="0.25">
      <c r="A60" s="5"/>
      <c r="B60" s="120" t="s">
        <v>544</v>
      </c>
      <c r="C60" s="117">
        <v>20.7</v>
      </c>
      <c r="D60" s="117">
        <v>8.9</v>
      </c>
      <c r="E60" s="117">
        <v>83</v>
      </c>
      <c r="F60" s="117">
        <v>13461</v>
      </c>
      <c r="G60" s="117">
        <v>30</v>
      </c>
      <c r="H60" s="117">
        <v>57</v>
      </c>
      <c r="I60" s="117">
        <v>41</v>
      </c>
      <c r="J60" s="117">
        <v>68</v>
      </c>
      <c r="K60" s="117">
        <v>13.4</v>
      </c>
      <c r="L60" s="117">
        <v>19.600000000000001</v>
      </c>
      <c r="M60" s="117">
        <v>0.06</v>
      </c>
      <c r="N60" s="117">
        <v>8.6999999999999994E-2</v>
      </c>
      <c r="O60" s="117">
        <v>7.5999999999999998E-2</v>
      </c>
      <c r="P60" s="117">
        <v>30</v>
      </c>
      <c r="Q60" s="117">
        <v>59.5</v>
      </c>
      <c r="R60" s="117">
        <v>59</v>
      </c>
      <c r="S60" s="117">
        <v>0.39</v>
      </c>
      <c r="T60" s="117">
        <v>0.78</v>
      </c>
      <c r="U60" s="117">
        <v>0.93</v>
      </c>
      <c r="V60" s="117">
        <v>261</v>
      </c>
      <c r="W60" s="117">
        <v>2.8999999999999998E-3</v>
      </c>
      <c r="X60" s="117" t="s">
        <v>491</v>
      </c>
      <c r="Y60" s="117" t="s">
        <v>491</v>
      </c>
      <c r="Z60" s="117" t="s">
        <v>491</v>
      </c>
      <c r="AA60" s="117" t="s">
        <v>492</v>
      </c>
      <c r="AB60" s="65">
        <v>39</v>
      </c>
      <c r="AC60" s="67">
        <v>20</v>
      </c>
    </row>
    <row r="61" spans="1:29" x14ac:dyDescent="0.25">
      <c r="A61" s="5"/>
      <c r="B61" s="120" t="s">
        <v>545</v>
      </c>
      <c r="C61" s="117">
        <v>42.7</v>
      </c>
      <c r="D61" s="117">
        <v>72.900000000000006</v>
      </c>
      <c r="E61" s="117">
        <v>72</v>
      </c>
      <c r="F61" s="117">
        <v>2608</v>
      </c>
      <c r="G61" s="117">
        <v>32</v>
      </c>
      <c r="H61" s="117">
        <v>66</v>
      </c>
      <c r="I61" s="117">
        <v>43</v>
      </c>
      <c r="J61" s="117">
        <v>65</v>
      </c>
      <c r="K61" s="117">
        <v>11</v>
      </c>
      <c r="L61" s="117">
        <v>18.7</v>
      </c>
      <c r="M61" s="117">
        <v>7.0999999999999994E-2</v>
      </c>
      <c r="N61" s="117">
        <v>9.4E-2</v>
      </c>
      <c r="O61" s="117">
        <v>8.2000000000000003E-2</v>
      </c>
      <c r="P61" s="117">
        <v>35.200000000000003</v>
      </c>
      <c r="Q61" s="117">
        <v>60.3</v>
      </c>
      <c r="R61" s="117">
        <v>63.5</v>
      </c>
      <c r="S61" s="117">
        <v>0.42</v>
      </c>
      <c r="T61" s="117">
        <v>0.79</v>
      </c>
      <c r="U61" s="117">
        <v>0.95</v>
      </c>
      <c r="V61" s="119">
        <v>42283</v>
      </c>
      <c r="W61" s="117">
        <v>6.4999999999999997E-3</v>
      </c>
      <c r="X61" s="117" t="s">
        <v>491</v>
      </c>
      <c r="Y61" s="117" t="s">
        <v>491</v>
      </c>
      <c r="Z61" s="117" t="s">
        <v>491</v>
      </c>
      <c r="AA61" s="117" t="s">
        <v>492</v>
      </c>
      <c r="AB61" s="65">
        <v>44</v>
      </c>
      <c r="AC61" s="67">
        <v>10</v>
      </c>
    </row>
    <row r="62" spans="1:29" x14ac:dyDescent="0.25">
      <c r="A62" s="5"/>
      <c r="B62" s="120" t="s">
        <v>546</v>
      </c>
      <c r="C62" s="117">
        <v>32</v>
      </c>
      <c r="D62" s="117">
        <v>12.7</v>
      </c>
      <c r="E62" s="117">
        <v>71</v>
      </c>
      <c r="F62" s="117">
        <v>5335</v>
      </c>
      <c r="G62" s="117">
        <v>27</v>
      </c>
      <c r="H62" s="117">
        <v>58</v>
      </c>
      <c r="I62" s="117">
        <v>37</v>
      </c>
      <c r="J62" s="117">
        <v>66</v>
      </c>
      <c r="K62" s="117">
        <v>10.9</v>
      </c>
      <c r="L62" s="117">
        <v>19.2</v>
      </c>
      <c r="M62" s="117">
        <v>7.0999999999999994E-2</v>
      </c>
      <c r="N62" s="117">
        <v>9.9000000000000005E-2</v>
      </c>
      <c r="O62" s="117">
        <v>8.8999999999999996E-2</v>
      </c>
      <c r="P62" s="117">
        <v>33</v>
      </c>
      <c r="Q62" s="117">
        <v>58.6</v>
      </c>
      <c r="R62" s="117">
        <v>59.4</v>
      </c>
      <c r="S62" s="117">
        <v>0.4</v>
      </c>
      <c r="T62" s="117">
        <v>0.7</v>
      </c>
      <c r="U62" s="117">
        <v>0.9</v>
      </c>
      <c r="V62" s="119">
        <v>5013</v>
      </c>
      <c r="W62" s="117">
        <v>5.1999999999999998E-3</v>
      </c>
      <c r="X62" s="117" t="s">
        <v>491</v>
      </c>
      <c r="Y62" s="117" t="s">
        <v>491</v>
      </c>
      <c r="Z62" s="117" t="s">
        <v>491</v>
      </c>
      <c r="AA62" s="117" t="s">
        <v>492</v>
      </c>
      <c r="AB62" s="65">
        <v>31</v>
      </c>
      <c r="AC62" s="67">
        <v>10</v>
      </c>
    </row>
    <row r="63" spans="1:29" x14ac:dyDescent="0.25">
      <c r="A63" s="5"/>
      <c r="B63" s="120" t="s">
        <v>547</v>
      </c>
      <c r="C63" s="117">
        <v>19.7</v>
      </c>
      <c r="D63" s="117">
        <v>12.3</v>
      </c>
      <c r="E63" s="117">
        <v>65</v>
      </c>
      <c r="F63" s="117">
        <v>3855</v>
      </c>
      <c r="G63" s="117">
        <v>20</v>
      </c>
      <c r="H63" s="117">
        <v>45</v>
      </c>
      <c r="I63" s="117">
        <v>28</v>
      </c>
      <c r="J63" s="117">
        <v>67</v>
      </c>
      <c r="K63" s="117">
        <v>11.1</v>
      </c>
      <c r="L63" s="117">
        <v>19.3</v>
      </c>
      <c r="M63" s="117">
        <v>7.1999999999999995E-2</v>
      </c>
      <c r="N63" s="117">
        <v>0.10199999999999999</v>
      </c>
      <c r="O63" s="117">
        <v>9.4E-2</v>
      </c>
      <c r="P63" s="117">
        <v>34.200000000000003</v>
      </c>
      <c r="Q63" s="117">
        <v>60.6</v>
      </c>
      <c r="R63" s="117">
        <v>57.8</v>
      </c>
      <c r="S63" s="117">
        <v>0.38</v>
      </c>
      <c r="T63" s="117">
        <v>0.74</v>
      </c>
      <c r="U63" s="117">
        <v>0.93</v>
      </c>
      <c r="V63" s="119">
        <v>1625</v>
      </c>
      <c r="W63" s="117">
        <v>3.5000000000000001E-3</v>
      </c>
      <c r="X63" s="117" t="s">
        <v>491</v>
      </c>
      <c r="Y63" s="117" t="s">
        <v>491</v>
      </c>
      <c r="Z63" s="117" t="s">
        <v>492</v>
      </c>
      <c r="AA63" s="117" t="s">
        <v>492</v>
      </c>
      <c r="AB63" s="65">
        <v>44</v>
      </c>
      <c r="AC63" s="67">
        <v>10</v>
      </c>
    </row>
    <row r="64" spans="1:29" x14ac:dyDescent="0.25">
      <c r="A64" s="5"/>
      <c r="B64" s="120" t="s">
        <v>548</v>
      </c>
      <c r="C64" s="117">
        <v>36.799999999999997</v>
      </c>
      <c r="D64" s="117">
        <v>47.1</v>
      </c>
      <c r="E64" s="117">
        <v>76</v>
      </c>
      <c r="F64" s="117">
        <v>5202</v>
      </c>
      <c r="G64" s="117">
        <v>28</v>
      </c>
      <c r="H64" s="117">
        <v>60</v>
      </c>
      <c r="I64" s="117">
        <v>42</v>
      </c>
      <c r="J64" s="117">
        <v>70</v>
      </c>
      <c r="K64" s="117">
        <v>10.9</v>
      </c>
      <c r="L64" s="117">
        <v>22.4</v>
      </c>
      <c r="M64" s="117">
        <v>6.8000000000000005E-2</v>
      </c>
      <c r="N64" s="117">
        <v>0.10199999999999999</v>
      </c>
      <c r="O64" s="117">
        <v>8.7999999999999995E-2</v>
      </c>
      <c r="P64" s="117">
        <v>30.7</v>
      </c>
      <c r="Q64" s="117">
        <v>57.4</v>
      </c>
      <c r="R64" s="117">
        <v>57.4</v>
      </c>
      <c r="S64" s="117">
        <v>0.49</v>
      </c>
      <c r="T64" s="117">
        <v>0.79</v>
      </c>
      <c r="U64" s="117">
        <v>0.95</v>
      </c>
      <c r="V64" s="119">
        <v>16908</v>
      </c>
      <c r="W64" s="117">
        <v>6.6E-3</v>
      </c>
      <c r="X64" s="117" t="s">
        <v>491</v>
      </c>
      <c r="Y64" s="117" t="s">
        <v>491</v>
      </c>
      <c r="Z64" s="117" t="s">
        <v>491</v>
      </c>
      <c r="AA64" s="117" t="s">
        <v>492</v>
      </c>
      <c r="AB64" s="65">
        <v>40</v>
      </c>
      <c r="AC64" s="67">
        <v>12</v>
      </c>
    </row>
    <row r="65" spans="1:29" x14ac:dyDescent="0.25">
      <c r="A65" s="5"/>
      <c r="B65" s="120" t="s">
        <v>549</v>
      </c>
      <c r="C65" s="117">
        <v>10</v>
      </c>
      <c r="D65" s="117">
        <v>7.7</v>
      </c>
      <c r="E65" s="117">
        <v>71</v>
      </c>
      <c r="F65" s="117">
        <v>5740</v>
      </c>
      <c r="G65" s="117">
        <v>30</v>
      </c>
      <c r="H65" s="117">
        <v>48</v>
      </c>
      <c r="I65" s="117">
        <v>40</v>
      </c>
      <c r="J65" s="117">
        <v>70</v>
      </c>
      <c r="K65" s="117">
        <v>14.9</v>
      </c>
      <c r="L65" s="117">
        <v>20.6</v>
      </c>
      <c r="M65" s="117">
        <v>7.2999999999999995E-2</v>
      </c>
      <c r="N65" s="117">
        <v>0.11700000000000001</v>
      </c>
      <c r="O65" s="117">
        <v>9.9000000000000005E-2</v>
      </c>
      <c r="P65" s="117">
        <v>30.9</v>
      </c>
      <c r="Q65" s="117">
        <v>60.5</v>
      </c>
      <c r="R65" s="117">
        <v>60.7</v>
      </c>
      <c r="S65" s="117">
        <v>0.37</v>
      </c>
      <c r="T65" s="117">
        <v>0.71</v>
      </c>
      <c r="U65" s="117">
        <v>0.9</v>
      </c>
      <c r="V65" s="117">
        <v>491</v>
      </c>
      <c r="W65" s="117">
        <v>1.6000000000000001E-3</v>
      </c>
      <c r="X65" s="117" t="s">
        <v>491</v>
      </c>
      <c r="Y65" s="117" t="s">
        <v>491</v>
      </c>
      <c r="Z65" s="117" t="s">
        <v>492</v>
      </c>
      <c r="AA65" s="117" t="s">
        <v>492</v>
      </c>
      <c r="AB65" s="65">
        <v>28</v>
      </c>
      <c r="AC65" s="67">
        <v>18</v>
      </c>
    </row>
    <row r="66" spans="1:29" x14ac:dyDescent="0.25">
      <c r="A66" s="5"/>
      <c r="B66" s="120" t="s">
        <v>550</v>
      </c>
      <c r="C66" s="117">
        <v>30.6</v>
      </c>
      <c r="D66" s="117">
        <v>15.3</v>
      </c>
      <c r="E66" s="117">
        <v>102</v>
      </c>
      <c r="F66" s="117">
        <v>18866</v>
      </c>
      <c r="G66" s="117">
        <v>28</v>
      </c>
      <c r="H66" s="117">
        <v>57</v>
      </c>
      <c r="I66" s="117">
        <v>34</v>
      </c>
      <c r="J66" s="117">
        <v>67</v>
      </c>
      <c r="K66" s="117">
        <v>11.1</v>
      </c>
      <c r="L66" s="117">
        <v>19.5</v>
      </c>
      <c r="M66" s="117">
        <v>7.0999999999999994E-2</v>
      </c>
      <c r="N66" s="117">
        <v>9.2999999999999999E-2</v>
      </c>
      <c r="O66" s="117">
        <v>7.9000000000000001E-2</v>
      </c>
      <c r="P66" s="117">
        <v>30</v>
      </c>
      <c r="Q66" s="117">
        <v>53.8</v>
      </c>
      <c r="R66" s="117">
        <v>60</v>
      </c>
      <c r="S66" s="117">
        <v>0.39</v>
      </c>
      <c r="T66" s="117">
        <v>0.79</v>
      </c>
      <c r="U66" s="117">
        <v>0.94</v>
      </c>
      <c r="V66" s="117">
        <v>96</v>
      </c>
      <c r="W66" s="117">
        <v>4.1000000000000003E-3</v>
      </c>
      <c r="X66" s="117" t="s">
        <v>491</v>
      </c>
      <c r="Y66" s="117" t="s">
        <v>491</v>
      </c>
      <c r="Z66" s="117" t="s">
        <v>491</v>
      </c>
      <c r="AA66" s="117" t="s">
        <v>492</v>
      </c>
      <c r="AB66" s="65">
        <v>27</v>
      </c>
      <c r="AC66" s="67">
        <v>17</v>
      </c>
    </row>
    <row r="67" spans="1:29" x14ac:dyDescent="0.25">
      <c r="A67" s="5"/>
      <c r="B67" s="120" t="s">
        <v>551</v>
      </c>
      <c r="C67" s="117">
        <v>10.4</v>
      </c>
      <c r="D67" s="117">
        <v>6.3</v>
      </c>
      <c r="E67" s="117">
        <v>37</v>
      </c>
      <c r="F67" s="117">
        <v>2625</v>
      </c>
      <c r="G67" s="117">
        <v>21</v>
      </c>
      <c r="H67" s="117">
        <v>45</v>
      </c>
      <c r="I67" s="117">
        <v>28</v>
      </c>
      <c r="J67" s="117">
        <v>67</v>
      </c>
      <c r="K67" s="117">
        <v>13</v>
      </c>
      <c r="L67" s="117">
        <v>18.7</v>
      </c>
      <c r="M67" s="117">
        <v>7.0000000000000007E-2</v>
      </c>
      <c r="N67" s="117">
        <v>9.4E-2</v>
      </c>
      <c r="O67" s="117">
        <v>8.4000000000000005E-2</v>
      </c>
      <c r="P67" s="117">
        <v>42.6</v>
      </c>
      <c r="Q67" s="117">
        <v>64.099999999999994</v>
      </c>
      <c r="R67" s="117">
        <v>75.2</v>
      </c>
      <c r="S67" s="117">
        <v>0.39</v>
      </c>
      <c r="T67" s="117">
        <v>0.61</v>
      </c>
      <c r="U67" s="117">
        <v>0.85</v>
      </c>
      <c r="V67" s="117">
        <v>302</v>
      </c>
      <c r="W67" s="117">
        <v>1.9E-3</v>
      </c>
      <c r="X67" s="117" t="s">
        <v>491</v>
      </c>
      <c r="Y67" s="117" t="s">
        <v>491</v>
      </c>
      <c r="Z67" s="117" t="s">
        <v>491</v>
      </c>
      <c r="AA67" s="117" t="s">
        <v>492</v>
      </c>
      <c r="AB67" s="65">
        <v>24</v>
      </c>
      <c r="AC67" s="67">
        <v>13</v>
      </c>
    </row>
    <row r="68" spans="1:29" x14ac:dyDescent="0.25">
      <c r="A68" s="5"/>
      <c r="B68" s="120" t="s">
        <v>552</v>
      </c>
      <c r="C68" s="117">
        <v>11.6</v>
      </c>
      <c r="D68" s="117">
        <v>6.7</v>
      </c>
      <c r="E68" s="117">
        <v>69</v>
      </c>
      <c r="F68" s="117">
        <v>7260</v>
      </c>
      <c r="G68" s="117">
        <v>24</v>
      </c>
      <c r="H68" s="117">
        <v>45</v>
      </c>
      <c r="I68" s="117">
        <v>28</v>
      </c>
      <c r="J68" s="117">
        <v>67</v>
      </c>
      <c r="K68" s="117">
        <v>12.7</v>
      </c>
      <c r="L68" s="117">
        <v>19</v>
      </c>
      <c r="M68" s="117">
        <v>6.9000000000000006E-2</v>
      </c>
      <c r="N68" s="117">
        <v>9.0999999999999998E-2</v>
      </c>
      <c r="O68" s="117">
        <v>0.08</v>
      </c>
      <c r="P68" s="117">
        <v>30.2</v>
      </c>
      <c r="Q68" s="117">
        <v>64.7</v>
      </c>
      <c r="R68" s="117">
        <v>73</v>
      </c>
      <c r="S68" s="117">
        <v>0.45</v>
      </c>
      <c r="T68" s="117">
        <v>0.67</v>
      </c>
      <c r="U68" s="117">
        <v>0.88</v>
      </c>
      <c r="V68" s="119">
        <v>1797</v>
      </c>
      <c r="W68" s="117">
        <v>2E-3</v>
      </c>
      <c r="X68" s="117" t="s">
        <v>491</v>
      </c>
      <c r="Y68" s="117" t="s">
        <v>491</v>
      </c>
      <c r="Z68" s="117" t="s">
        <v>491</v>
      </c>
      <c r="AA68" s="117" t="s">
        <v>492</v>
      </c>
      <c r="AB68" s="65">
        <v>26</v>
      </c>
      <c r="AC68" s="67">
        <v>13</v>
      </c>
    </row>
    <row r="69" spans="1:29" x14ac:dyDescent="0.25">
      <c r="A69" s="5"/>
      <c r="B69" s="120" t="s">
        <v>553</v>
      </c>
      <c r="C69" s="117">
        <v>26.1</v>
      </c>
      <c r="D69" s="117">
        <v>19.600000000000001</v>
      </c>
      <c r="E69" s="117">
        <v>69</v>
      </c>
      <c r="F69" s="117">
        <v>5990</v>
      </c>
      <c r="G69" s="117">
        <v>28</v>
      </c>
      <c r="H69" s="117">
        <v>58</v>
      </c>
      <c r="I69" s="117">
        <v>40</v>
      </c>
      <c r="J69" s="117">
        <v>74</v>
      </c>
      <c r="K69" s="117">
        <v>10.9</v>
      </c>
      <c r="L69" s="117">
        <v>25.6</v>
      </c>
      <c r="M69" s="117">
        <v>6.9000000000000006E-2</v>
      </c>
      <c r="N69" s="117">
        <v>0.114</v>
      </c>
      <c r="O69" s="117">
        <v>0.10299999999999999</v>
      </c>
      <c r="P69" s="117">
        <v>40.6</v>
      </c>
      <c r="Q69" s="117">
        <v>61.6</v>
      </c>
      <c r="R69" s="117">
        <v>62.6</v>
      </c>
      <c r="S69" s="117">
        <v>0.4</v>
      </c>
      <c r="T69" s="117">
        <v>0.74</v>
      </c>
      <c r="U69" s="117">
        <v>0.92</v>
      </c>
      <c r="V69" s="119">
        <v>2857</v>
      </c>
      <c r="W69" s="117">
        <v>4.1000000000000003E-3</v>
      </c>
      <c r="X69" s="117" t="s">
        <v>492</v>
      </c>
      <c r="Y69" s="117" t="s">
        <v>491</v>
      </c>
      <c r="Z69" s="117" t="s">
        <v>492</v>
      </c>
      <c r="AA69" s="117" t="s">
        <v>492</v>
      </c>
      <c r="AB69" s="65">
        <v>35</v>
      </c>
      <c r="AC69" s="67">
        <v>20</v>
      </c>
    </row>
    <row r="70" spans="1:29" x14ac:dyDescent="0.25">
      <c r="A70" s="5"/>
      <c r="B70" s="120" t="s">
        <v>554</v>
      </c>
      <c r="C70" s="117">
        <v>33.799999999999997</v>
      </c>
      <c r="D70" s="117">
        <v>16.100000000000001</v>
      </c>
      <c r="E70" s="117">
        <v>79</v>
      </c>
      <c r="F70" s="117">
        <v>4558</v>
      </c>
      <c r="G70" s="117">
        <v>27</v>
      </c>
      <c r="H70" s="117">
        <v>56</v>
      </c>
      <c r="I70" s="117">
        <v>41</v>
      </c>
      <c r="J70" s="117">
        <v>63</v>
      </c>
      <c r="K70" s="117">
        <v>13</v>
      </c>
      <c r="L70" s="117">
        <v>16.899999999999999</v>
      </c>
      <c r="M70" s="117">
        <v>7.1999999999999995E-2</v>
      </c>
      <c r="N70" s="117">
        <v>0.107</v>
      </c>
      <c r="O70" s="117">
        <v>9.5000000000000001E-2</v>
      </c>
      <c r="P70" s="117">
        <v>36.4</v>
      </c>
      <c r="Q70" s="117">
        <v>59.8</v>
      </c>
      <c r="R70" s="117">
        <v>57.7</v>
      </c>
      <c r="S70" s="117">
        <v>0.46</v>
      </c>
      <c r="T70" s="117">
        <v>0.68</v>
      </c>
      <c r="U70" s="117">
        <v>0.9</v>
      </c>
      <c r="V70" s="119">
        <v>4277</v>
      </c>
      <c r="W70" s="117">
        <v>5.4000000000000003E-3</v>
      </c>
      <c r="X70" s="117" t="s">
        <v>491</v>
      </c>
      <c r="Y70" s="117" t="s">
        <v>491</v>
      </c>
      <c r="Z70" s="117" t="s">
        <v>492</v>
      </c>
      <c r="AA70" s="117" t="s">
        <v>492</v>
      </c>
      <c r="AB70" s="65">
        <v>26</v>
      </c>
      <c r="AC70" s="67">
        <v>11</v>
      </c>
    </row>
    <row r="71" spans="1:29" x14ac:dyDescent="0.25">
      <c r="A71" s="5"/>
      <c r="B71" s="120" t="s">
        <v>555</v>
      </c>
      <c r="C71" s="117">
        <v>38</v>
      </c>
      <c r="D71" s="117">
        <v>11.1</v>
      </c>
      <c r="E71" s="117">
        <v>66</v>
      </c>
      <c r="F71" s="117">
        <v>3421</v>
      </c>
      <c r="G71" s="117">
        <v>27</v>
      </c>
      <c r="H71" s="117">
        <v>57</v>
      </c>
      <c r="I71" s="117">
        <v>42</v>
      </c>
      <c r="J71" s="117">
        <v>70</v>
      </c>
      <c r="K71" s="117">
        <v>10.6</v>
      </c>
      <c r="L71" s="117">
        <v>22.3</v>
      </c>
      <c r="M71" s="117">
        <v>6.9000000000000006E-2</v>
      </c>
      <c r="N71" s="117">
        <v>0.11700000000000001</v>
      </c>
      <c r="O71" s="117">
        <v>9.9000000000000005E-2</v>
      </c>
      <c r="P71" s="117">
        <v>37.200000000000003</v>
      </c>
      <c r="Q71" s="117">
        <v>61.1</v>
      </c>
      <c r="R71" s="117">
        <v>58.5</v>
      </c>
      <c r="S71" s="117">
        <v>0.39</v>
      </c>
      <c r="T71" s="117">
        <v>0.76</v>
      </c>
      <c r="U71" s="117">
        <v>0.93</v>
      </c>
      <c r="V71" s="119">
        <v>3127</v>
      </c>
      <c r="W71" s="117">
        <v>5.3E-3</v>
      </c>
      <c r="X71" s="117" t="s">
        <v>491</v>
      </c>
      <c r="Y71" s="117" t="s">
        <v>491</v>
      </c>
      <c r="Z71" s="117" t="s">
        <v>492</v>
      </c>
      <c r="AA71" s="117" t="s">
        <v>492</v>
      </c>
      <c r="AB71" s="65">
        <v>26</v>
      </c>
      <c r="AC71" s="67">
        <v>11</v>
      </c>
    </row>
    <row r="72" spans="1:29" x14ac:dyDescent="0.25">
      <c r="A72" s="5"/>
      <c r="B72" s="120" t="s">
        <v>556</v>
      </c>
      <c r="C72" s="117">
        <v>33</v>
      </c>
      <c r="D72" s="117">
        <v>7.6</v>
      </c>
      <c r="E72" s="117">
        <v>56</v>
      </c>
      <c r="F72" s="117">
        <v>5888</v>
      </c>
      <c r="G72" s="117">
        <v>27</v>
      </c>
      <c r="H72" s="117">
        <v>52</v>
      </c>
      <c r="I72" s="117">
        <v>37</v>
      </c>
      <c r="J72" s="117">
        <v>70</v>
      </c>
      <c r="K72" s="117">
        <v>12.2</v>
      </c>
      <c r="L72" s="117">
        <v>21.2</v>
      </c>
      <c r="M72" s="117">
        <v>6.4000000000000001E-2</v>
      </c>
      <c r="N72" s="117">
        <v>0.09</v>
      </c>
      <c r="O72" s="117">
        <v>7.8E-2</v>
      </c>
      <c r="P72" s="117">
        <v>30.5</v>
      </c>
      <c r="Q72" s="117">
        <v>57.4</v>
      </c>
      <c r="R72" s="117">
        <v>58.5</v>
      </c>
      <c r="S72" s="117">
        <v>0.42</v>
      </c>
      <c r="T72" s="117">
        <v>0.78</v>
      </c>
      <c r="U72" s="117">
        <v>0.94</v>
      </c>
      <c r="V72" s="119">
        <v>4836</v>
      </c>
      <c r="W72" s="117">
        <v>6.7000000000000002E-3</v>
      </c>
      <c r="X72" s="117" t="s">
        <v>491</v>
      </c>
      <c r="Y72" s="117" t="s">
        <v>491</v>
      </c>
      <c r="Z72" s="117" t="s">
        <v>491</v>
      </c>
      <c r="AA72" s="117" t="s">
        <v>492</v>
      </c>
      <c r="AB72" s="65">
        <v>40</v>
      </c>
      <c r="AC72" s="67">
        <v>19</v>
      </c>
    </row>
    <row r="73" spans="1:29" x14ac:dyDescent="0.25">
      <c r="A73" s="5"/>
      <c r="B73" s="120" t="s">
        <v>557</v>
      </c>
      <c r="C73" s="117">
        <v>25.8</v>
      </c>
      <c r="D73" s="117">
        <v>7</v>
      </c>
      <c r="E73" s="117">
        <v>61</v>
      </c>
      <c r="F73" s="117">
        <v>6787</v>
      </c>
      <c r="G73" s="117">
        <v>24</v>
      </c>
      <c r="H73" s="117">
        <v>52</v>
      </c>
      <c r="I73" s="117">
        <v>34</v>
      </c>
      <c r="J73" s="117">
        <v>70</v>
      </c>
      <c r="K73" s="117">
        <v>12.5</v>
      </c>
      <c r="L73" s="117">
        <v>21.4</v>
      </c>
      <c r="M73" s="117">
        <v>6.5000000000000002E-2</v>
      </c>
      <c r="N73" s="117">
        <v>9.5000000000000001E-2</v>
      </c>
      <c r="O73" s="117">
        <v>8.5000000000000006E-2</v>
      </c>
      <c r="P73" s="117">
        <v>31.3</v>
      </c>
      <c r="Q73" s="117">
        <v>61.4</v>
      </c>
      <c r="R73" s="117">
        <v>58.7</v>
      </c>
      <c r="S73" s="117">
        <v>0.45</v>
      </c>
      <c r="T73" s="117">
        <v>0.79</v>
      </c>
      <c r="U73" s="117">
        <v>0.95</v>
      </c>
      <c r="V73" s="117">
        <v>290</v>
      </c>
      <c r="W73" s="117">
        <v>4.4999999999999997E-3</v>
      </c>
      <c r="X73" s="117" t="s">
        <v>491</v>
      </c>
      <c r="Y73" s="117" t="s">
        <v>491</v>
      </c>
      <c r="Z73" s="117" t="s">
        <v>491</v>
      </c>
      <c r="AA73" s="117" t="s">
        <v>492</v>
      </c>
      <c r="AB73" s="65">
        <v>34</v>
      </c>
      <c r="AC73" s="67">
        <v>19</v>
      </c>
    </row>
    <row r="74" spans="1:29" x14ac:dyDescent="0.25">
      <c r="A74" s="5"/>
      <c r="B74" s="120" t="s">
        <v>558</v>
      </c>
      <c r="C74" s="117">
        <v>25.7</v>
      </c>
      <c r="D74" s="117">
        <v>7.1</v>
      </c>
      <c r="E74" s="117">
        <v>70</v>
      </c>
      <c r="F74" s="117">
        <v>7764</v>
      </c>
      <c r="G74" s="117">
        <v>32</v>
      </c>
      <c r="H74" s="117">
        <v>59</v>
      </c>
      <c r="I74" s="117">
        <v>41</v>
      </c>
      <c r="J74" s="117">
        <v>70</v>
      </c>
      <c r="K74" s="117">
        <v>12.5</v>
      </c>
      <c r="L74" s="117">
        <v>21.2</v>
      </c>
      <c r="M74" s="117">
        <v>6.2E-2</v>
      </c>
      <c r="N74" s="117">
        <v>8.5000000000000006E-2</v>
      </c>
      <c r="O74" s="117">
        <v>7.5999999999999998E-2</v>
      </c>
      <c r="P74" s="117">
        <v>30.4</v>
      </c>
      <c r="Q74" s="117">
        <v>59.8</v>
      </c>
      <c r="R74" s="117">
        <v>58.9</v>
      </c>
      <c r="S74" s="117">
        <v>0.4</v>
      </c>
      <c r="T74" s="117">
        <v>0.73</v>
      </c>
      <c r="U74" s="117">
        <v>0.92</v>
      </c>
      <c r="V74" s="117">
        <v>233</v>
      </c>
      <c r="W74" s="117">
        <v>6.7000000000000002E-3</v>
      </c>
      <c r="X74" s="117" t="s">
        <v>491</v>
      </c>
      <c r="Y74" s="117" t="s">
        <v>491</v>
      </c>
      <c r="Z74" s="117" t="s">
        <v>491</v>
      </c>
      <c r="AA74" s="117" t="s">
        <v>492</v>
      </c>
      <c r="AB74" s="65">
        <v>35</v>
      </c>
      <c r="AC74" s="67">
        <v>19</v>
      </c>
    </row>
    <row r="75" spans="1:29" x14ac:dyDescent="0.25">
      <c r="A75" s="5"/>
      <c r="B75" s="120" t="s">
        <v>559</v>
      </c>
      <c r="C75" s="117">
        <v>19.600000000000001</v>
      </c>
      <c r="D75" s="117">
        <v>7.5</v>
      </c>
      <c r="E75" s="117">
        <v>58</v>
      </c>
      <c r="F75" s="117">
        <v>6208</v>
      </c>
      <c r="G75" s="117">
        <v>22</v>
      </c>
      <c r="H75" s="117">
        <v>43</v>
      </c>
      <c r="I75" s="117">
        <v>30</v>
      </c>
      <c r="J75" s="117">
        <v>67</v>
      </c>
      <c r="K75" s="117">
        <v>13.4</v>
      </c>
      <c r="L75" s="117">
        <v>18.899999999999999</v>
      </c>
      <c r="M75" s="117">
        <v>6.9000000000000006E-2</v>
      </c>
      <c r="N75" s="117">
        <v>9.8000000000000004E-2</v>
      </c>
      <c r="O75" s="117">
        <v>8.6999999999999994E-2</v>
      </c>
      <c r="P75" s="117">
        <v>30.4</v>
      </c>
      <c r="Q75" s="117">
        <v>60</v>
      </c>
      <c r="R75" s="117">
        <v>63.5</v>
      </c>
      <c r="S75" s="117">
        <v>0.38</v>
      </c>
      <c r="T75" s="117">
        <v>0.73</v>
      </c>
      <c r="U75" s="117">
        <v>0.91</v>
      </c>
      <c r="V75" s="119">
        <v>2956</v>
      </c>
      <c r="W75" s="117">
        <v>3.2000000000000002E-3</v>
      </c>
      <c r="X75" s="117" t="s">
        <v>491</v>
      </c>
      <c r="Y75" s="117" t="s">
        <v>491</v>
      </c>
      <c r="Z75" s="117" t="s">
        <v>491</v>
      </c>
      <c r="AA75" s="117" t="s">
        <v>492</v>
      </c>
      <c r="AB75" s="65">
        <v>29</v>
      </c>
      <c r="AC75" s="67">
        <v>12</v>
      </c>
    </row>
    <row r="76" spans="1:29" x14ac:dyDescent="0.25">
      <c r="A76" s="5"/>
      <c r="B76" s="120" t="s">
        <v>560</v>
      </c>
      <c r="C76" s="117">
        <v>21.4</v>
      </c>
      <c r="D76" s="117">
        <v>6.7</v>
      </c>
      <c r="E76" s="117">
        <v>52</v>
      </c>
      <c r="F76" s="117">
        <v>4657</v>
      </c>
      <c r="G76" s="117">
        <v>22</v>
      </c>
      <c r="H76" s="117">
        <v>44</v>
      </c>
      <c r="I76" s="117">
        <v>30</v>
      </c>
      <c r="J76" s="117">
        <v>67</v>
      </c>
      <c r="K76" s="117">
        <v>13.7</v>
      </c>
      <c r="L76" s="117">
        <v>18.899999999999999</v>
      </c>
      <c r="M76" s="117">
        <v>6.9000000000000006E-2</v>
      </c>
      <c r="N76" s="117">
        <v>9.8000000000000004E-2</v>
      </c>
      <c r="O76" s="117">
        <v>8.6999999999999994E-2</v>
      </c>
      <c r="P76" s="117">
        <v>30.8</v>
      </c>
      <c r="Q76" s="117">
        <v>60.7</v>
      </c>
      <c r="R76" s="117">
        <v>74.2</v>
      </c>
      <c r="S76" s="117">
        <v>0.4</v>
      </c>
      <c r="T76" s="117">
        <v>0.63</v>
      </c>
      <c r="U76" s="117">
        <v>0.88</v>
      </c>
      <c r="V76" s="119">
        <v>2593</v>
      </c>
      <c r="W76" s="117">
        <v>3.7000000000000002E-3</v>
      </c>
      <c r="X76" s="117" t="s">
        <v>491</v>
      </c>
      <c r="Y76" s="117" t="s">
        <v>491</v>
      </c>
      <c r="Z76" s="117" t="s">
        <v>491</v>
      </c>
      <c r="AA76" s="117" t="s">
        <v>492</v>
      </c>
      <c r="AB76" s="65">
        <v>29</v>
      </c>
      <c r="AC76" s="67">
        <v>13</v>
      </c>
    </row>
    <row r="77" spans="1:29" x14ac:dyDescent="0.25">
      <c r="A77" s="5"/>
      <c r="B77" s="120" t="s">
        <v>561</v>
      </c>
      <c r="C77" s="117">
        <v>30.1</v>
      </c>
      <c r="D77" s="117">
        <v>8.1999999999999993</v>
      </c>
      <c r="E77" s="117">
        <v>62</v>
      </c>
      <c r="F77" s="117">
        <v>5522</v>
      </c>
      <c r="G77" s="117">
        <v>23</v>
      </c>
      <c r="H77" s="117">
        <v>46</v>
      </c>
      <c r="I77" s="117">
        <v>30</v>
      </c>
      <c r="J77" s="117">
        <v>67</v>
      </c>
      <c r="K77" s="117">
        <v>12.8</v>
      </c>
      <c r="L77" s="117">
        <v>19.2</v>
      </c>
      <c r="M77" s="117">
        <v>6.9000000000000006E-2</v>
      </c>
      <c r="N77" s="117">
        <v>9.4E-2</v>
      </c>
      <c r="O77" s="117">
        <v>8.3000000000000004E-2</v>
      </c>
      <c r="P77" s="117">
        <v>31.4</v>
      </c>
      <c r="Q77" s="117">
        <v>61</v>
      </c>
      <c r="R77" s="117">
        <v>63.5</v>
      </c>
      <c r="S77" s="117">
        <v>0.43</v>
      </c>
      <c r="T77" s="117">
        <v>0.76</v>
      </c>
      <c r="U77" s="117">
        <v>0.93</v>
      </c>
      <c r="V77" s="119">
        <v>2576</v>
      </c>
      <c r="W77" s="117">
        <v>4.4000000000000003E-3</v>
      </c>
      <c r="X77" s="117" t="s">
        <v>491</v>
      </c>
      <c r="Y77" s="117" t="s">
        <v>491</v>
      </c>
      <c r="Z77" s="117" t="s">
        <v>491</v>
      </c>
      <c r="AA77" s="117" t="s">
        <v>492</v>
      </c>
      <c r="AB77" s="65">
        <v>29</v>
      </c>
      <c r="AC77" s="67">
        <v>12</v>
      </c>
    </row>
    <row r="78" spans="1:29" x14ac:dyDescent="0.25">
      <c r="A78" s="5"/>
      <c r="B78" s="120" t="s">
        <v>562</v>
      </c>
      <c r="C78" s="117">
        <v>16.100000000000001</v>
      </c>
      <c r="D78" s="117">
        <v>14.3</v>
      </c>
      <c r="E78" s="117">
        <v>74</v>
      </c>
      <c r="F78" s="117">
        <v>5868</v>
      </c>
      <c r="G78" s="117">
        <v>23</v>
      </c>
      <c r="H78" s="117">
        <v>54</v>
      </c>
      <c r="I78" s="117">
        <v>36</v>
      </c>
      <c r="J78" s="117">
        <v>64</v>
      </c>
      <c r="K78" s="117">
        <v>11</v>
      </c>
      <c r="L78" s="117">
        <v>18</v>
      </c>
      <c r="M78" s="117">
        <v>7.1999999999999995E-2</v>
      </c>
      <c r="N78" s="117">
        <v>9.5000000000000001E-2</v>
      </c>
      <c r="O78" s="117">
        <v>8.4000000000000005E-2</v>
      </c>
      <c r="P78" s="117">
        <v>31.2</v>
      </c>
      <c r="Q78" s="117">
        <v>60.3</v>
      </c>
      <c r="R78" s="117">
        <v>57.8</v>
      </c>
      <c r="S78" s="117">
        <v>0.37</v>
      </c>
      <c r="T78" s="117">
        <v>0.78</v>
      </c>
      <c r="U78" s="117">
        <v>0.94</v>
      </c>
      <c r="V78" s="119">
        <v>2121</v>
      </c>
      <c r="W78" s="117">
        <v>2.3E-3</v>
      </c>
      <c r="X78" s="117" t="s">
        <v>491</v>
      </c>
      <c r="Y78" s="117" t="s">
        <v>491</v>
      </c>
      <c r="Z78" s="117" t="s">
        <v>492</v>
      </c>
      <c r="AA78" s="117" t="s">
        <v>492</v>
      </c>
      <c r="AB78" s="65">
        <v>29</v>
      </c>
      <c r="AC78" s="67">
        <v>14</v>
      </c>
    </row>
    <row r="79" spans="1:29" x14ac:dyDescent="0.25">
      <c r="A79" s="5"/>
      <c r="B79" s="120" t="s">
        <v>563</v>
      </c>
      <c r="C79" s="117">
        <v>17.3</v>
      </c>
      <c r="D79" s="117">
        <v>13.7</v>
      </c>
      <c r="E79" s="117">
        <v>99</v>
      </c>
      <c r="F79" s="117">
        <v>10674</v>
      </c>
      <c r="G79" s="117">
        <v>26</v>
      </c>
      <c r="H79" s="117">
        <v>52</v>
      </c>
      <c r="I79" s="117">
        <v>39</v>
      </c>
      <c r="J79" s="117">
        <v>67</v>
      </c>
      <c r="K79" s="117">
        <v>12.7</v>
      </c>
      <c r="L79" s="117">
        <v>18.899999999999999</v>
      </c>
      <c r="M79" s="117">
        <v>6.7000000000000004E-2</v>
      </c>
      <c r="N79" s="117">
        <v>9.9000000000000005E-2</v>
      </c>
      <c r="O79" s="117">
        <v>8.3000000000000004E-2</v>
      </c>
      <c r="P79" s="117">
        <v>30.1</v>
      </c>
      <c r="Q79" s="117">
        <v>61.2</v>
      </c>
      <c r="R79" s="117">
        <v>61.2</v>
      </c>
      <c r="S79" s="117">
        <v>0.35</v>
      </c>
      <c r="T79" s="117">
        <v>0.78</v>
      </c>
      <c r="U79" s="117">
        <v>0.94</v>
      </c>
      <c r="V79" s="117" t="s">
        <v>494</v>
      </c>
      <c r="W79" s="117">
        <v>2.3E-3</v>
      </c>
      <c r="X79" s="117" t="s">
        <v>491</v>
      </c>
      <c r="Y79" s="117" t="s">
        <v>491</v>
      </c>
      <c r="Z79" s="117" t="s">
        <v>492</v>
      </c>
      <c r="AA79" s="117" t="s">
        <v>492</v>
      </c>
      <c r="AB79" s="65">
        <v>24</v>
      </c>
      <c r="AC79" s="67">
        <v>22</v>
      </c>
    </row>
    <row r="80" spans="1:29" x14ac:dyDescent="0.25">
      <c r="A80" s="5"/>
      <c r="B80" s="120" t="s">
        <v>564</v>
      </c>
      <c r="C80" s="117">
        <v>4.8</v>
      </c>
      <c r="D80" s="117">
        <v>7.8</v>
      </c>
      <c r="E80" s="117">
        <v>80</v>
      </c>
      <c r="F80" s="117">
        <v>10718</v>
      </c>
      <c r="G80" s="117">
        <v>26</v>
      </c>
      <c r="H80" s="117">
        <v>42</v>
      </c>
      <c r="I80" s="117">
        <v>31</v>
      </c>
      <c r="J80" s="117">
        <v>71</v>
      </c>
      <c r="K80" s="117">
        <v>11.4</v>
      </c>
      <c r="L80" s="117">
        <v>22</v>
      </c>
      <c r="M80" s="117">
        <v>6.8000000000000005E-2</v>
      </c>
      <c r="N80" s="117">
        <v>0.109</v>
      </c>
      <c r="O80" s="117">
        <v>9.5000000000000001E-2</v>
      </c>
      <c r="P80" s="117">
        <v>30</v>
      </c>
      <c r="Q80" s="117">
        <v>60.3</v>
      </c>
      <c r="R80" s="117">
        <v>60.5</v>
      </c>
      <c r="S80" s="117">
        <v>0.36</v>
      </c>
      <c r="T80" s="117">
        <v>0.61</v>
      </c>
      <c r="U80" s="117">
        <v>0.87</v>
      </c>
      <c r="V80" s="117">
        <v>180</v>
      </c>
      <c r="W80" s="117">
        <v>8.9999999999999998E-4</v>
      </c>
      <c r="X80" s="117" t="s">
        <v>491</v>
      </c>
      <c r="Y80" s="117" t="s">
        <v>491</v>
      </c>
      <c r="Z80" s="117" t="s">
        <v>492</v>
      </c>
      <c r="AA80" s="117" t="s">
        <v>492</v>
      </c>
      <c r="AB80" s="65">
        <v>27</v>
      </c>
      <c r="AC80" s="67">
        <v>22</v>
      </c>
    </row>
    <row r="81" spans="1:29" x14ac:dyDescent="0.25">
      <c r="A81" s="5"/>
      <c r="B81" s="120" t="s">
        <v>565</v>
      </c>
      <c r="C81" s="117">
        <v>4.3</v>
      </c>
      <c r="D81" s="117">
        <v>6.3</v>
      </c>
      <c r="E81" s="117">
        <v>72</v>
      </c>
      <c r="F81" s="117">
        <v>6567</v>
      </c>
      <c r="G81" s="117">
        <v>27</v>
      </c>
      <c r="H81" s="117">
        <v>43</v>
      </c>
      <c r="I81" s="117">
        <v>38</v>
      </c>
      <c r="J81" s="117">
        <v>70</v>
      </c>
      <c r="K81" s="117">
        <v>12</v>
      </c>
      <c r="L81" s="117">
        <v>21.8</v>
      </c>
      <c r="M81" s="117">
        <v>6.4000000000000001E-2</v>
      </c>
      <c r="N81" s="117">
        <v>0.111</v>
      </c>
      <c r="O81" s="117">
        <v>0.105</v>
      </c>
      <c r="P81" s="117">
        <v>30</v>
      </c>
      <c r="Q81" s="117">
        <v>59.5</v>
      </c>
      <c r="R81" s="117">
        <v>64.5</v>
      </c>
      <c r="S81" s="117">
        <v>0.37</v>
      </c>
      <c r="T81" s="117">
        <v>0.37</v>
      </c>
      <c r="U81" s="117">
        <v>0.67</v>
      </c>
      <c r="V81" s="117" t="s">
        <v>494</v>
      </c>
      <c r="W81" s="117">
        <v>1.1999999999999999E-3</v>
      </c>
      <c r="X81" s="117" t="s">
        <v>491</v>
      </c>
      <c r="Y81" s="117" t="s">
        <v>491</v>
      </c>
      <c r="Z81" s="117" t="s">
        <v>492</v>
      </c>
      <c r="AA81" s="117" t="s">
        <v>492</v>
      </c>
      <c r="AB81" s="65">
        <v>45</v>
      </c>
      <c r="AC81" s="67">
        <v>18</v>
      </c>
    </row>
    <row r="82" spans="1:29" x14ac:dyDescent="0.25">
      <c r="A82" s="5"/>
      <c r="B82" s="120" t="s">
        <v>566</v>
      </c>
      <c r="C82" s="117">
        <v>32.799999999999997</v>
      </c>
      <c r="D82" s="117">
        <v>44.3</v>
      </c>
      <c r="E82" s="117">
        <v>101</v>
      </c>
      <c r="F82" s="117">
        <v>4323</v>
      </c>
      <c r="G82" s="117">
        <v>25</v>
      </c>
      <c r="H82" s="117">
        <v>53</v>
      </c>
      <c r="I82" s="117">
        <v>35</v>
      </c>
      <c r="J82" s="117">
        <v>69</v>
      </c>
      <c r="K82" s="117">
        <v>10.9</v>
      </c>
      <c r="L82" s="117">
        <v>21.7</v>
      </c>
      <c r="M82" s="117">
        <v>7.0000000000000007E-2</v>
      </c>
      <c r="N82" s="117">
        <v>0.114</v>
      </c>
      <c r="O82" s="117">
        <v>0.10100000000000001</v>
      </c>
      <c r="P82" s="117">
        <v>33.9</v>
      </c>
      <c r="Q82" s="117">
        <v>58.1</v>
      </c>
      <c r="R82" s="117">
        <v>57.4</v>
      </c>
      <c r="S82" s="117">
        <v>0.47</v>
      </c>
      <c r="T82" s="117">
        <v>0.69</v>
      </c>
      <c r="U82" s="117">
        <v>0.92</v>
      </c>
      <c r="V82" s="119">
        <v>47610</v>
      </c>
      <c r="W82" s="117">
        <v>5.4000000000000003E-3</v>
      </c>
      <c r="X82" s="117" t="s">
        <v>491</v>
      </c>
      <c r="Y82" s="117" t="s">
        <v>491</v>
      </c>
      <c r="Z82" s="117" t="s">
        <v>492</v>
      </c>
      <c r="AA82" s="117" t="s">
        <v>492</v>
      </c>
      <c r="AB82" s="65">
        <v>28</v>
      </c>
      <c r="AC82" s="67">
        <v>10</v>
      </c>
    </row>
    <row r="83" spans="1:29" x14ac:dyDescent="0.25">
      <c r="A83" s="5"/>
      <c r="B83" s="120" t="s">
        <v>567</v>
      </c>
      <c r="C83" s="117">
        <v>51.6</v>
      </c>
      <c r="D83" s="117">
        <v>72.599999999999994</v>
      </c>
      <c r="E83" s="117">
        <v>84</v>
      </c>
      <c r="F83" s="117">
        <v>3185</v>
      </c>
      <c r="G83" s="117">
        <v>27</v>
      </c>
      <c r="H83" s="117">
        <v>63</v>
      </c>
      <c r="I83" s="117">
        <v>41</v>
      </c>
      <c r="J83" s="117">
        <v>69</v>
      </c>
      <c r="K83" s="117">
        <v>10.6</v>
      </c>
      <c r="L83" s="117">
        <v>21.8</v>
      </c>
      <c r="M83" s="117">
        <v>6.9000000000000006E-2</v>
      </c>
      <c r="N83" s="117">
        <v>9.8000000000000004E-2</v>
      </c>
      <c r="O83" s="117">
        <v>8.7999999999999995E-2</v>
      </c>
      <c r="P83" s="117">
        <v>34.1</v>
      </c>
      <c r="Q83" s="117">
        <v>58</v>
      </c>
      <c r="R83" s="117">
        <v>57.4</v>
      </c>
      <c r="S83" s="117">
        <v>0.45</v>
      </c>
      <c r="T83" s="117">
        <v>0.79</v>
      </c>
      <c r="U83" s="117">
        <v>0.94</v>
      </c>
      <c r="V83" s="119">
        <v>100456</v>
      </c>
      <c r="W83" s="117">
        <v>1.09E-2</v>
      </c>
      <c r="X83" s="117" t="s">
        <v>491</v>
      </c>
      <c r="Y83" s="117" t="s">
        <v>491</v>
      </c>
      <c r="Z83" s="117" t="s">
        <v>491</v>
      </c>
      <c r="AA83" s="117" t="s">
        <v>492</v>
      </c>
      <c r="AB83" s="65">
        <v>30</v>
      </c>
      <c r="AC83" s="67">
        <v>10</v>
      </c>
    </row>
    <row r="84" spans="1:29" x14ac:dyDescent="0.25">
      <c r="A84" s="5"/>
      <c r="B84" s="120" t="s">
        <v>568</v>
      </c>
      <c r="C84" s="117">
        <v>1.2</v>
      </c>
      <c r="D84" s="117">
        <v>10.199999999999999</v>
      </c>
      <c r="E84" s="117">
        <v>49</v>
      </c>
      <c r="F84" s="117">
        <v>4638</v>
      </c>
      <c r="G84" s="117">
        <v>16</v>
      </c>
      <c r="H84" s="117">
        <v>25</v>
      </c>
      <c r="I84" s="117">
        <v>24</v>
      </c>
      <c r="J84" s="117">
        <v>59</v>
      </c>
      <c r="K84" s="117">
        <v>15.6</v>
      </c>
      <c r="L84" s="117">
        <v>14.2</v>
      </c>
      <c r="M84" s="117">
        <v>6.2E-2</v>
      </c>
      <c r="N84" s="117">
        <v>0.11700000000000001</v>
      </c>
      <c r="O84" s="117">
        <v>0.11</v>
      </c>
      <c r="P84" s="117">
        <v>37.6</v>
      </c>
      <c r="Q84" s="117">
        <v>58.9</v>
      </c>
      <c r="R84" s="117">
        <v>60.1</v>
      </c>
      <c r="S84" s="117">
        <v>0.32</v>
      </c>
      <c r="T84" s="117">
        <v>0.56999999999999995</v>
      </c>
      <c r="U84" s="117">
        <v>0.85</v>
      </c>
      <c r="V84" s="117">
        <v>143</v>
      </c>
      <c r="W84" s="117">
        <v>2.0000000000000001E-4</v>
      </c>
      <c r="X84" s="117" t="s">
        <v>492</v>
      </c>
      <c r="Y84" s="117" t="s">
        <v>492</v>
      </c>
      <c r="Z84" s="117" t="s">
        <v>491</v>
      </c>
      <c r="AA84" s="117" t="s">
        <v>492</v>
      </c>
      <c r="AB84" s="65">
        <v>37</v>
      </c>
      <c r="AC84" s="67">
        <v>16</v>
      </c>
    </row>
    <row r="85" spans="1:29" x14ac:dyDescent="0.25">
      <c r="A85" s="5"/>
      <c r="B85" s="120" t="s">
        <v>569</v>
      </c>
      <c r="C85" s="117">
        <v>30.3</v>
      </c>
      <c r="D85" s="117">
        <v>55.6</v>
      </c>
      <c r="E85" s="117">
        <v>52</v>
      </c>
      <c r="F85" s="117">
        <v>4212</v>
      </c>
      <c r="G85" s="117">
        <v>20</v>
      </c>
      <c r="H85" s="117">
        <v>44</v>
      </c>
      <c r="I85" s="117">
        <v>28</v>
      </c>
      <c r="J85" s="117">
        <v>71</v>
      </c>
      <c r="K85" s="117">
        <v>10.3</v>
      </c>
      <c r="L85" s="117">
        <v>23</v>
      </c>
      <c r="M85" s="117">
        <v>6.5000000000000002E-2</v>
      </c>
      <c r="N85" s="117">
        <v>8.7999999999999995E-2</v>
      </c>
      <c r="O85" s="117">
        <v>0.08</v>
      </c>
      <c r="P85" s="117">
        <v>30.8</v>
      </c>
      <c r="Q85" s="117">
        <v>57.8</v>
      </c>
      <c r="R85" s="117">
        <v>69.3</v>
      </c>
      <c r="S85" s="117">
        <v>0.49</v>
      </c>
      <c r="T85" s="117">
        <v>0.75</v>
      </c>
      <c r="U85" s="117">
        <v>0.94</v>
      </c>
      <c r="V85" s="119">
        <v>239103</v>
      </c>
      <c r="W85" s="117">
        <v>6.4999999999999997E-3</v>
      </c>
      <c r="X85" s="117" t="s">
        <v>491</v>
      </c>
      <c r="Y85" s="117" t="s">
        <v>491</v>
      </c>
      <c r="Z85" s="117" t="s">
        <v>491</v>
      </c>
      <c r="AA85" s="117" t="s">
        <v>492</v>
      </c>
      <c r="AB85" s="65">
        <v>29</v>
      </c>
      <c r="AC85" s="67">
        <v>12</v>
      </c>
    </row>
    <row r="86" spans="1:29" x14ac:dyDescent="0.25">
      <c r="A86" s="5"/>
      <c r="B86" s="120" t="s">
        <v>570</v>
      </c>
      <c r="C86" s="117">
        <v>26.5</v>
      </c>
      <c r="D86" s="117">
        <v>6.7</v>
      </c>
      <c r="E86" s="117">
        <v>65</v>
      </c>
      <c r="F86" s="117">
        <v>9508</v>
      </c>
      <c r="G86" s="117">
        <v>22</v>
      </c>
      <c r="H86" s="117">
        <v>47</v>
      </c>
      <c r="I86" s="117">
        <v>33</v>
      </c>
      <c r="J86" s="117">
        <v>68</v>
      </c>
      <c r="K86" s="117">
        <v>13.7</v>
      </c>
      <c r="L86" s="117">
        <v>20</v>
      </c>
      <c r="M86" s="117">
        <v>7.1999999999999995E-2</v>
      </c>
      <c r="N86" s="117">
        <v>0.13400000000000001</v>
      </c>
      <c r="O86" s="117">
        <v>0.11</v>
      </c>
      <c r="P86" s="117">
        <v>30.7</v>
      </c>
      <c r="Q86" s="117">
        <v>60.8</v>
      </c>
      <c r="R86" s="117">
        <v>61</v>
      </c>
      <c r="S86" s="117">
        <v>0.41</v>
      </c>
      <c r="T86" s="117">
        <v>0.7</v>
      </c>
      <c r="U86" s="117">
        <v>0.9</v>
      </c>
      <c r="V86" s="119">
        <v>2004</v>
      </c>
      <c r="W86" s="117">
        <v>4.1000000000000003E-3</v>
      </c>
      <c r="X86" s="117" t="s">
        <v>491</v>
      </c>
      <c r="Y86" s="117" t="s">
        <v>491</v>
      </c>
      <c r="Z86" s="117" t="s">
        <v>492</v>
      </c>
      <c r="AA86" s="117" t="s">
        <v>492</v>
      </c>
      <c r="AB86" s="65">
        <v>32</v>
      </c>
      <c r="AC86" s="67">
        <v>6</v>
      </c>
    </row>
    <row r="87" spans="1:29" x14ac:dyDescent="0.25">
      <c r="A87" s="5"/>
      <c r="B87" s="120" t="s">
        <v>571</v>
      </c>
      <c r="C87" s="117">
        <v>32.200000000000003</v>
      </c>
      <c r="D87" s="117">
        <v>14.8</v>
      </c>
      <c r="E87" s="117">
        <v>90</v>
      </c>
      <c r="F87" s="117">
        <v>4088</v>
      </c>
      <c r="G87" s="117">
        <v>29</v>
      </c>
      <c r="H87" s="117">
        <v>60</v>
      </c>
      <c r="I87" s="117">
        <v>44</v>
      </c>
      <c r="J87" s="117">
        <v>67</v>
      </c>
      <c r="K87" s="117">
        <v>13.5</v>
      </c>
      <c r="L87" s="117">
        <v>19.5</v>
      </c>
      <c r="M87" s="117">
        <v>7.1999999999999995E-2</v>
      </c>
      <c r="N87" s="117">
        <v>0.11899999999999999</v>
      </c>
      <c r="O87" s="117">
        <v>9.1999999999999998E-2</v>
      </c>
      <c r="P87" s="117">
        <v>31.8</v>
      </c>
      <c r="Q87" s="117">
        <v>61.2</v>
      </c>
      <c r="R87" s="117">
        <v>60</v>
      </c>
      <c r="S87" s="117">
        <v>0.38</v>
      </c>
      <c r="T87" s="117">
        <v>0.74</v>
      </c>
      <c r="U87" s="117">
        <v>0.92</v>
      </c>
      <c r="V87" s="119">
        <v>10581</v>
      </c>
      <c r="W87" s="117">
        <v>4.7999999999999996E-3</v>
      </c>
      <c r="X87" s="117" t="s">
        <v>491</v>
      </c>
      <c r="Y87" s="117" t="s">
        <v>491</v>
      </c>
      <c r="Z87" s="117" t="s">
        <v>492</v>
      </c>
      <c r="AA87" s="117" t="s">
        <v>492</v>
      </c>
      <c r="AB87" s="65">
        <v>31</v>
      </c>
      <c r="AC87" s="67">
        <v>6</v>
      </c>
    </row>
    <row r="88" spans="1:29" x14ac:dyDescent="0.25">
      <c r="A88" s="5"/>
      <c r="B88" s="120" t="s">
        <v>572</v>
      </c>
      <c r="C88" s="117">
        <v>25</v>
      </c>
      <c r="D88" s="117">
        <v>11.7</v>
      </c>
      <c r="E88" s="117">
        <v>105</v>
      </c>
      <c r="F88" s="117">
        <v>16508</v>
      </c>
      <c r="G88" s="117">
        <v>40</v>
      </c>
      <c r="H88" s="117">
        <v>69</v>
      </c>
      <c r="I88" s="117">
        <v>53</v>
      </c>
      <c r="J88" s="117">
        <v>66</v>
      </c>
      <c r="K88" s="117">
        <v>16.899999999999999</v>
      </c>
      <c r="L88" s="117">
        <v>17.3</v>
      </c>
      <c r="M88" s="117">
        <v>6.6000000000000003E-2</v>
      </c>
      <c r="N88" s="117">
        <v>9.6000000000000002E-2</v>
      </c>
      <c r="O88" s="117">
        <v>8.6999999999999994E-2</v>
      </c>
      <c r="P88" s="117">
        <v>30</v>
      </c>
      <c r="Q88" s="117">
        <v>60.9</v>
      </c>
      <c r="R88" s="117">
        <v>57.9</v>
      </c>
      <c r="S88" s="117">
        <v>0.42</v>
      </c>
      <c r="T88" s="117">
        <v>0.71</v>
      </c>
      <c r="U88" s="117">
        <v>0.9</v>
      </c>
      <c r="V88" s="119">
        <v>2475</v>
      </c>
      <c r="W88" s="117">
        <v>3.5999999999999999E-3</v>
      </c>
      <c r="X88" s="117" t="s">
        <v>492</v>
      </c>
      <c r="Y88" s="117" t="s">
        <v>492</v>
      </c>
      <c r="Z88" s="117" t="s">
        <v>491</v>
      </c>
      <c r="AA88" s="117" t="s">
        <v>492</v>
      </c>
      <c r="AB88" s="65">
        <v>35</v>
      </c>
      <c r="AC88" s="67">
        <v>14</v>
      </c>
    </row>
    <row r="89" spans="1:29" x14ac:dyDescent="0.25">
      <c r="A89" s="5"/>
      <c r="B89" s="120" t="s">
        <v>573</v>
      </c>
      <c r="C89" s="117">
        <v>2.7</v>
      </c>
      <c r="D89" s="117">
        <v>4.7</v>
      </c>
      <c r="E89" s="117">
        <v>39</v>
      </c>
      <c r="F89" s="117">
        <v>4100</v>
      </c>
      <c r="G89" s="117">
        <v>20</v>
      </c>
      <c r="H89" s="117">
        <v>33</v>
      </c>
      <c r="I89" s="117">
        <v>23</v>
      </c>
      <c r="J89" s="117">
        <v>69</v>
      </c>
      <c r="K89" s="117">
        <v>16.3</v>
      </c>
      <c r="L89" s="117">
        <v>19.399999999999999</v>
      </c>
      <c r="M89" s="117">
        <v>6.8000000000000005E-2</v>
      </c>
      <c r="N89" s="117">
        <v>9.8000000000000004E-2</v>
      </c>
      <c r="O89" s="117">
        <v>8.3000000000000004E-2</v>
      </c>
      <c r="P89" s="117">
        <v>30.1</v>
      </c>
      <c r="Q89" s="117">
        <v>63.9</v>
      </c>
      <c r="R89" s="117">
        <v>64.900000000000006</v>
      </c>
      <c r="S89" s="117">
        <v>0.4</v>
      </c>
      <c r="T89" s="117">
        <v>0.4</v>
      </c>
      <c r="U89" s="117">
        <v>0.75</v>
      </c>
      <c r="V89" s="117">
        <v>4</v>
      </c>
      <c r="W89" s="117">
        <v>6.9999999999999999E-4</v>
      </c>
      <c r="X89" s="117" t="s">
        <v>492</v>
      </c>
      <c r="Y89" s="117" t="s">
        <v>492</v>
      </c>
      <c r="Z89" s="117" t="s">
        <v>491</v>
      </c>
      <c r="AA89" s="117" t="s">
        <v>492</v>
      </c>
      <c r="AB89" s="65">
        <v>30</v>
      </c>
      <c r="AC89" s="67">
        <v>26</v>
      </c>
    </row>
    <row r="90" spans="1:29" x14ac:dyDescent="0.25">
      <c r="A90" s="5"/>
      <c r="B90" s="120" t="s">
        <v>574</v>
      </c>
      <c r="C90" s="117">
        <v>13.2</v>
      </c>
      <c r="D90" s="117">
        <v>13.1</v>
      </c>
      <c r="E90" s="117">
        <v>41</v>
      </c>
      <c r="F90" s="117">
        <v>2899</v>
      </c>
      <c r="G90" s="117">
        <v>23</v>
      </c>
      <c r="H90" s="117">
        <v>48</v>
      </c>
      <c r="I90" s="117">
        <v>37</v>
      </c>
      <c r="J90" s="117">
        <v>70</v>
      </c>
      <c r="K90" s="117">
        <v>14.8</v>
      </c>
      <c r="L90" s="117">
        <v>21.2</v>
      </c>
      <c r="M90" s="117">
        <v>7.2999999999999995E-2</v>
      </c>
      <c r="N90" s="117">
        <v>0.11899999999999999</v>
      </c>
      <c r="O90" s="117">
        <v>0.107</v>
      </c>
      <c r="P90" s="117">
        <v>42.6</v>
      </c>
      <c r="Q90" s="117">
        <v>63.7</v>
      </c>
      <c r="R90" s="117">
        <v>65.2</v>
      </c>
      <c r="S90" s="117">
        <v>0.35</v>
      </c>
      <c r="T90" s="117">
        <v>0.7</v>
      </c>
      <c r="U90" s="117">
        <v>0.91</v>
      </c>
      <c r="V90" s="119">
        <v>4588</v>
      </c>
      <c r="W90" s="117">
        <v>1.9E-3</v>
      </c>
      <c r="X90" s="117" t="s">
        <v>492</v>
      </c>
      <c r="Y90" s="117" t="s">
        <v>491</v>
      </c>
      <c r="Z90" s="117" t="s">
        <v>492</v>
      </c>
      <c r="AA90" s="117" t="s">
        <v>492</v>
      </c>
      <c r="AB90" s="65">
        <v>28</v>
      </c>
      <c r="AC90" s="67">
        <v>18</v>
      </c>
    </row>
    <row r="91" spans="1:29" x14ac:dyDescent="0.25">
      <c r="A91" s="5"/>
      <c r="B91" s="120" t="s">
        <v>575</v>
      </c>
      <c r="C91" s="117">
        <v>4.5</v>
      </c>
      <c r="D91" s="117">
        <v>13.8</v>
      </c>
      <c r="E91" s="117">
        <v>76</v>
      </c>
      <c r="F91" s="117">
        <v>11842</v>
      </c>
      <c r="G91" s="117">
        <v>24</v>
      </c>
      <c r="H91" s="117">
        <v>44</v>
      </c>
      <c r="I91" s="117">
        <v>33</v>
      </c>
      <c r="J91" s="117">
        <v>57</v>
      </c>
      <c r="K91" s="117">
        <v>17.7</v>
      </c>
      <c r="L91" s="117">
        <v>12.5</v>
      </c>
      <c r="M91" s="117">
        <v>6.6000000000000003E-2</v>
      </c>
      <c r="N91" s="117">
        <v>0.113</v>
      </c>
      <c r="O91" s="117">
        <v>0.1</v>
      </c>
      <c r="P91" s="117">
        <v>30.1</v>
      </c>
      <c r="Q91" s="117">
        <v>60.5</v>
      </c>
      <c r="R91" s="117">
        <v>58.3</v>
      </c>
      <c r="S91" s="117">
        <v>0.37</v>
      </c>
      <c r="T91" s="117">
        <v>0.64</v>
      </c>
      <c r="U91" s="117">
        <v>0.88</v>
      </c>
      <c r="V91" s="117">
        <v>796</v>
      </c>
      <c r="W91" s="117">
        <v>8.0000000000000004E-4</v>
      </c>
      <c r="X91" s="117" t="s">
        <v>492</v>
      </c>
      <c r="Y91" s="117" t="s">
        <v>491</v>
      </c>
      <c r="Z91" s="117" t="s">
        <v>492</v>
      </c>
      <c r="AA91" s="117" t="s">
        <v>492</v>
      </c>
      <c r="AB91" s="65">
        <v>29</v>
      </c>
      <c r="AC91" s="67">
        <v>16</v>
      </c>
    </row>
    <row r="92" spans="1:29" x14ac:dyDescent="0.25">
      <c r="A92" s="5"/>
      <c r="B92" s="120" t="s">
        <v>576</v>
      </c>
      <c r="C92" s="117">
        <v>22.9</v>
      </c>
      <c r="D92" s="117">
        <v>7.3</v>
      </c>
      <c r="E92" s="117">
        <v>72</v>
      </c>
      <c r="F92" s="117">
        <v>7922</v>
      </c>
      <c r="G92" s="117">
        <v>27</v>
      </c>
      <c r="H92" s="117">
        <v>46</v>
      </c>
      <c r="I92" s="117">
        <v>33</v>
      </c>
      <c r="J92" s="117">
        <v>67</v>
      </c>
      <c r="K92" s="117">
        <v>13.2</v>
      </c>
      <c r="L92" s="117">
        <v>18.8</v>
      </c>
      <c r="M92" s="117">
        <v>6.8000000000000005E-2</v>
      </c>
      <c r="N92" s="117">
        <v>9.1999999999999998E-2</v>
      </c>
      <c r="O92" s="117">
        <v>0.08</v>
      </c>
      <c r="P92" s="117">
        <v>30.1</v>
      </c>
      <c r="Q92" s="117">
        <v>59.3</v>
      </c>
      <c r="R92" s="117">
        <v>65.5</v>
      </c>
      <c r="S92" s="117">
        <v>0.47</v>
      </c>
      <c r="T92" s="117">
        <v>0.7</v>
      </c>
      <c r="U92" s="117">
        <v>0.9</v>
      </c>
      <c r="V92" s="119">
        <v>1481</v>
      </c>
      <c r="W92" s="117">
        <v>3.7000000000000002E-3</v>
      </c>
      <c r="X92" s="117" t="s">
        <v>491</v>
      </c>
      <c r="Y92" s="117" t="s">
        <v>491</v>
      </c>
      <c r="Z92" s="117" t="s">
        <v>491</v>
      </c>
      <c r="AA92" s="117" t="s">
        <v>492</v>
      </c>
      <c r="AB92" s="65">
        <v>29</v>
      </c>
      <c r="AC92" s="67">
        <v>13</v>
      </c>
    </row>
    <row r="93" spans="1:29" x14ac:dyDescent="0.25">
      <c r="A93" s="5"/>
      <c r="B93" s="120" t="s">
        <v>577</v>
      </c>
      <c r="C93" s="117">
        <v>11</v>
      </c>
      <c r="D93" s="117">
        <v>7</v>
      </c>
      <c r="E93" s="117">
        <v>59</v>
      </c>
      <c r="F93" s="117">
        <v>1529</v>
      </c>
      <c r="G93" s="117">
        <v>31</v>
      </c>
      <c r="H93" s="117">
        <v>50</v>
      </c>
      <c r="I93" s="117">
        <v>37</v>
      </c>
      <c r="J93" s="117">
        <v>69</v>
      </c>
      <c r="K93" s="117">
        <v>12.7</v>
      </c>
      <c r="L93" s="117">
        <v>21</v>
      </c>
      <c r="M93" s="117">
        <v>6.5000000000000002E-2</v>
      </c>
      <c r="N93" s="117">
        <v>9.8000000000000004E-2</v>
      </c>
      <c r="O93" s="117">
        <v>8.8999999999999996E-2</v>
      </c>
      <c r="P93" s="117">
        <v>33.6</v>
      </c>
      <c r="Q93" s="117">
        <v>59</v>
      </c>
      <c r="R93" s="117">
        <v>59.2</v>
      </c>
      <c r="S93" s="117">
        <v>0.33</v>
      </c>
      <c r="T93" s="117">
        <v>0.4</v>
      </c>
      <c r="U93" s="117">
        <v>0.69</v>
      </c>
      <c r="V93" s="117">
        <v>11</v>
      </c>
      <c r="W93" s="117">
        <v>3.0000000000000001E-3</v>
      </c>
      <c r="X93" s="117" t="s">
        <v>491</v>
      </c>
      <c r="Y93" s="117" t="s">
        <v>491</v>
      </c>
      <c r="Z93" s="117" t="s">
        <v>491</v>
      </c>
      <c r="AA93" s="117" t="s">
        <v>492</v>
      </c>
      <c r="AB93" s="65">
        <v>36</v>
      </c>
      <c r="AC93" s="67">
        <v>17</v>
      </c>
    </row>
    <row r="94" spans="1:29" x14ac:dyDescent="0.25">
      <c r="A94" s="5"/>
      <c r="B94" s="120" t="s">
        <v>578</v>
      </c>
      <c r="C94" s="117">
        <v>39.4</v>
      </c>
      <c r="D94" s="117">
        <v>11.2</v>
      </c>
      <c r="E94" s="117">
        <v>64</v>
      </c>
      <c r="F94" s="117">
        <v>5013</v>
      </c>
      <c r="G94" s="117">
        <v>31</v>
      </c>
      <c r="H94" s="117">
        <v>53</v>
      </c>
      <c r="I94" s="117">
        <v>37</v>
      </c>
      <c r="J94" s="117">
        <v>70</v>
      </c>
      <c r="K94" s="117">
        <v>12.5</v>
      </c>
      <c r="L94" s="117">
        <v>21.2</v>
      </c>
      <c r="M94" s="117">
        <v>6.5000000000000002E-2</v>
      </c>
      <c r="N94" s="117">
        <v>9.0999999999999998E-2</v>
      </c>
      <c r="O94" s="117">
        <v>8.1000000000000003E-2</v>
      </c>
      <c r="P94" s="117">
        <v>30.6</v>
      </c>
      <c r="Q94" s="117">
        <v>59</v>
      </c>
      <c r="R94" s="117">
        <v>58.7</v>
      </c>
      <c r="S94" s="117">
        <v>0.42</v>
      </c>
      <c r="T94" s="117">
        <v>0.77</v>
      </c>
      <c r="U94" s="117">
        <v>0.94</v>
      </c>
      <c r="V94" s="119">
        <v>4563</v>
      </c>
      <c r="W94" s="117">
        <v>5.7000000000000002E-3</v>
      </c>
      <c r="X94" s="117" t="s">
        <v>491</v>
      </c>
      <c r="Y94" s="117" t="s">
        <v>491</v>
      </c>
      <c r="Z94" s="117" t="s">
        <v>491</v>
      </c>
      <c r="AA94" s="117" t="s">
        <v>492</v>
      </c>
      <c r="AB94" s="65">
        <v>40</v>
      </c>
      <c r="AC94" s="67">
        <v>17</v>
      </c>
    </row>
    <row r="95" spans="1:29" x14ac:dyDescent="0.25">
      <c r="A95" s="5"/>
      <c r="B95" s="120" t="s">
        <v>579</v>
      </c>
      <c r="C95" s="117">
        <v>29.4</v>
      </c>
      <c r="D95" s="117">
        <v>13.3</v>
      </c>
      <c r="E95" s="117">
        <v>90</v>
      </c>
      <c r="F95" s="117">
        <v>5841</v>
      </c>
      <c r="G95" s="117">
        <v>26</v>
      </c>
      <c r="H95" s="117">
        <v>53</v>
      </c>
      <c r="I95" s="117">
        <v>40</v>
      </c>
      <c r="J95" s="117">
        <v>70</v>
      </c>
      <c r="K95" s="117">
        <v>12.1</v>
      </c>
      <c r="L95" s="117">
        <v>21.5</v>
      </c>
      <c r="M95" s="117">
        <v>6.4000000000000001E-2</v>
      </c>
      <c r="N95" s="117">
        <v>0.1</v>
      </c>
      <c r="O95" s="117">
        <v>0.09</v>
      </c>
      <c r="P95" s="117">
        <v>32.6</v>
      </c>
      <c r="Q95" s="117">
        <v>57.3</v>
      </c>
      <c r="R95" s="117">
        <v>59.6</v>
      </c>
      <c r="S95" s="117">
        <v>0.44</v>
      </c>
      <c r="T95" s="117">
        <v>0.73</v>
      </c>
      <c r="U95" s="117">
        <v>0.92</v>
      </c>
      <c r="V95" s="119">
        <v>7434</v>
      </c>
      <c r="W95" s="117">
        <v>5.5999999999999999E-3</v>
      </c>
      <c r="X95" s="117" t="s">
        <v>491</v>
      </c>
      <c r="Y95" s="117" t="s">
        <v>491</v>
      </c>
      <c r="Z95" s="117" t="s">
        <v>491</v>
      </c>
      <c r="AA95" s="117" t="s">
        <v>492</v>
      </c>
      <c r="AB95" s="65">
        <v>36</v>
      </c>
      <c r="AC95" s="67">
        <v>16</v>
      </c>
    </row>
    <row r="96" spans="1:29" x14ac:dyDescent="0.25">
      <c r="A96" s="5"/>
      <c r="B96" s="120" t="s">
        <v>580</v>
      </c>
      <c r="C96" s="117">
        <v>39.6</v>
      </c>
      <c r="D96" s="117">
        <v>27.8</v>
      </c>
      <c r="E96" s="117">
        <v>51</v>
      </c>
      <c r="F96" s="117">
        <v>2101</v>
      </c>
      <c r="G96" s="117">
        <v>29</v>
      </c>
      <c r="H96" s="117">
        <v>60</v>
      </c>
      <c r="I96" s="117">
        <v>41</v>
      </c>
      <c r="J96" s="117">
        <v>69</v>
      </c>
      <c r="K96" s="117">
        <v>12.2</v>
      </c>
      <c r="L96" s="117">
        <v>20.7</v>
      </c>
      <c r="M96" s="117">
        <v>6.2E-2</v>
      </c>
      <c r="N96" s="117">
        <v>0.09</v>
      </c>
      <c r="O96" s="117">
        <v>7.8E-2</v>
      </c>
      <c r="P96" s="117">
        <v>32.1</v>
      </c>
      <c r="Q96" s="117">
        <v>58.9</v>
      </c>
      <c r="R96" s="117">
        <v>57.8</v>
      </c>
      <c r="S96" s="117">
        <v>0.44</v>
      </c>
      <c r="T96" s="117">
        <v>0.77</v>
      </c>
      <c r="U96" s="117">
        <v>0.92</v>
      </c>
      <c r="V96" s="119">
        <v>7434</v>
      </c>
      <c r="W96" s="117">
        <v>6.1999999999999998E-3</v>
      </c>
      <c r="X96" s="117" t="s">
        <v>491</v>
      </c>
      <c r="Y96" s="117" t="s">
        <v>491</v>
      </c>
      <c r="Z96" s="117" t="s">
        <v>491</v>
      </c>
      <c r="AA96" s="117" t="s">
        <v>492</v>
      </c>
      <c r="AB96" s="65">
        <v>40</v>
      </c>
      <c r="AC96" s="67">
        <v>14</v>
      </c>
    </row>
    <row r="97" spans="1:29" x14ac:dyDescent="0.25">
      <c r="A97" s="5"/>
      <c r="B97" s="120" t="s">
        <v>581</v>
      </c>
      <c r="C97" s="117">
        <v>39.4</v>
      </c>
      <c r="D97" s="117">
        <v>11.2</v>
      </c>
      <c r="E97" s="117">
        <v>51</v>
      </c>
      <c r="F97" s="117">
        <v>1487</v>
      </c>
      <c r="G97" s="117">
        <v>26</v>
      </c>
      <c r="H97" s="117">
        <v>55</v>
      </c>
      <c r="I97" s="117">
        <v>36</v>
      </c>
      <c r="J97" s="117">
        <v>69</v>
      </c>
      <c r="K97" s="117">
        <v>12.3</v>
      </c>
      <c r="L97" s="117">
        <v>20.9</v>
      </c>
      <c r="M97" s="117">
        <v>6.2E-2</v>
      </c>
      <c r="N97" s="117">
        <v>9.0999999999999998E-2</v>
      </c>
      <c r="O97" s="117">
        <v>8.5000000000000006E-2</v>
      </c>
      <c r="P97" s="117">
        <v>33.799999999999997</v>
      </c>
      <c r="Q97" s="117">
        <v>58.4</v>
      </c>
      <c r="R97" s="117">
        <v>59</v>
      </c>
      <c r="S97" s="117">
        <v>0.4</v>
      </c>
      <c r="T97" s="117">
        <v>0.75</v>
      </c>
      <c r="U97" s="117">
        <v>0.91</v>
      </c>
      <c r="V97" s="119">
        <v>4563</v>
      </c>
      <c r="W97" s="117">
        <v>6.0000000000000001E-3</v>
      </c>
      <c r="X97" s="117" t="s">
        <v>491</v>
      </c>
      <c r="Y97" s="117" t="s">
        <v>491</v>
      </c>
      <c r="Z97" s="117" t="s">
        <v>491</v>
      </c>
      <c r="AA97" s="117" t="s">
        <v>492</v>
      </c>
      <c r="AB97" s="65">
        <v>40</v>
      </c>
      <c r="AC97" s="67">
        <v>17</v>
      </c>
    </row>
    <row r="98" spans="1:29" x14ac:dyDescent="0.25">
      <c r="A98" s="5"/>
      <c r="B98" s="120" t="s">
        <v>582</v>
      </c>
      <c r="C98" s="117">
        <v>22.8</v>
      </c>
      <c r="D98" s="117">
        <v>6.5</v>
      </c>
      <c r="E98" s="117">
        <v>49</v>
      </c>
      <c r="F98" s="117">
        <v>872</v>
      </c>
      <c r="G98" s="117">
        <v>26</v>
      </c>
      <c r="H98" s="117">
        <v>55</v>
      </c>
      <c r="I98" s="117">
        <v>36</v>
      </c>
      <c r="J98" s="117">
        <v>69</v>
      </c>
      <c r="K98" s="117">
        <v>12.4</v>
      </c>
      <c r="L98" s="117">
        <v>20.9</v>
      </c>
      <c r="M98" s="117">
        <v>6.3E-2</v>
      </c>
      <c r="N98" s="117">
        <v>9.5000000000000001E-2</v>
      </c>
      <c r="O98" s="117">
        <v>8.8999999999999996E-2</v>
      </c>
      <c r="P98" s="117">
        <v>34</v>
      </c>
      <c r="Q98" s="117">
        <v>58.4</v>
      </c>
      <c r="R98" s="117">
        <v>59.3</v>
      </c>
      <c r="S98" s="117">
        <v>0.39</v>
      </c>
      <c r="T98" s="117">
        <v>0.44</v>
      </c>
      <c r="U98" s="117">
        <v>0.71</v>
      </c>
      <c r="V98" s="119">
        <v>1405</v>
      </c>
      <c r="W98" s="117">
        <v>5.3E-3</v>
      </c>
      <c r="X98" s="117" t="s">
        <v>491</v>
      </c>
      <c r="Y98" s="117" t="s">
        <v>491</v>
      </c>
      <c r="Z98" s="117" t="s">
        <v>492</v>
      </c>
      <c r="AA98" s="117" t="s">
        <v>492</v>
      </c>
      <c r="AB98" s="65">
        <v>36</v>
      </c>
      <c r="AC98" s="67">
        <v>17</v>
      </c>
    </row>
    <row r="99" spans="1:29" x14ac:dyDescent="0.25">
      <c r="A99" s="5"/>
      <c r="B99" s="120" t="s">
        <v>583</v>
      </c>
      <c r="C99" s="117">
        <v>28.5</v>
      </c>
      <c r="D99" s="117">
        <v>11.8</v>
      </c>
      <c r="E99" s="117">
        <v>75</v>
      </c>
      <c r="F99" s="117">
        <v>8612</v>
      </c>
      <c r="G99" s="117">
        <v>25</v>
      </c>
      <c r="H99" s="117">
        <v>49</v>
      </c>
      <c r="I99" s="117">
        <v>34</v>
      </c>
      <c r="J99" s="117">
        <v>67</v>
      </c>
      <c r="K99" s="117">
        <v>14.1</v>
      </c>
      <c r="L99" s="117">
        <v>19.100000000000001</v>
      </c>
      <c r="M99" s="117">
        <v>7.3999999999999996E-2</v>
      </c>
      <c r="N99" s="117">
        <v>0.114</v>
      </c>
      <c r="O99" s="117">
        <v>0.09</v>
      </c>
      <c r="P99" s="117">
        <v>30.6</v>
      </c>
      <c r="Q99" s="117">
        <v>60.2</v>
      </c>
      <c r="R99" s="117">
        <v>62.3</v>
      </c>
      <c r="S99" s="117">
        <v>0.46</v>
      </c>
      <c r="T99" s="117">
        <v>0.77</v>
      </c>
      <c r="U99" s="117">
        <v>0.93</v>
      </c>
      <c r="V99" s="117">
        <v>994</v>
      </c>
      <c r="W99" s="117">
        <v>4.0000000000000001E-3</v>
      </c>
      <c r="X99" s="117" t="s">
        <v>491</v>
      </c>
      <c r="Y99" s="117" t="s">
        <v>491</v>
      </c>
      <c r="Z99" s="117" t="s">
        <v>492</v>
      </c>
      <c r="AA99" s="117" t="s">
        <v>492</v>
      </c>
      <c r="AB99" s="65">
        <v>38</v>
      </c>
      <c r="AC99" s="67">
        <v>18</v>
      </c>
    </row>
    <row r="100" spans="1:29" x14ac:dyDescent="0.25">
      <c r="A100" s="5"/>
      <c r="B100" s="120" t="s">
        <v>584</v>
      </c>
      <c r="C100" s="117">
        <v>17.8</v>
      </c>
      <c r="D100" s="117">
        <v>49.4</v>
      </c>
      <c r="E100" s="117">
        <v>56</v>
      </c>
      <c r="F100" s="117">
        <v>5280</v>
      </c>
      <c r="G100" s="117">
        <v>21</v>
      </c>
      <c r="H100" s="117">
        <v>50</v>
      </c>
      <c r="I100" s="117">
        <v>32</v>
      </c>
      <c r="J100" s="117">
        <v>66</v>
      </c>
      <c r="K100" s="117">
        <v>13</v>
      </c>
      <c r="L100" s="117">
        <v>18.5</v>
      </c>
      <c r="M100" s="117">
        <v>6.9000000000000006E-2</v>
      </c>
      <c r="N100" s="117">
        <v>9.4E-2</v>
      </c>
      <c r="O100" s="117">
        <v>8.3000000000000004E-2</v>
      </c>
      <c r="P100" s="117">
        <v>30.9</v>
      </c>
      <c r="Q100" s="117">
        <v>65.099999999999994</v>
      </c>
      <c r="R100" s="117">
        <v>60.9</v>
      </c>
      <c r="S100" s="117">
        <v>0.53</v>
      </c>
      <c r="T100" s="117">
        <v>0.69</v>
      </c>
      <c r="U100" s="117">
        <v>0.9</v>
      </c>
      <c r="V100" s="119">
        <v>96082</v>
      </c>
      <c r="W100" s="117">
        <v>4.1999999999999997E-3</v>
      </c>
      <c r="X100" s="117" t="s">
        <v>492</v>
      </c>
      <c r="Y100" s="117" t="s">
        <v>492</v>
      </c>
      <c r="Z100" s="117" t="s">
        <v>491</v>
      </c>
      <c r="AA100" s="117" t="s">
        <v>492</v>
      </c>
      <c r="AB100" s="65">
        <v>26</v>
      </c>
      <c r="AC100" s="67">
        <v>19</v>
      </c>
    </row>
    <row r="101" spans="1:29" x14ac:dyDescent="0.25">
      <c r="A101" s="5"/>
      <c r="B101" s="120" t="s">
        <v>585</v>
      </c>
      <c r="C101" s="117">
        <v>33.4</v>
      </c>
      <c r="D101" s="117">
        <v>8.1</v>
      </c>
      <c r="E101" s="117">
        <v>85</v>
      </c>
      <c r="F101" s="117">
        <v>13568</v>
      </c>
      <c r="G101" s="117">
        <v>35</v>
      </c>
      <c r="H101" s="117">
        <v>57</v>
      </c>
      <c r="I101" s="117">
        <v>43</v>
      </c>
      <c r="J101" s="117">
        <v>67</v>
      </c>
      <c r="K101" s="117">
        <v>15.2</v>
      </c>
      <c r="L101" s="117">
        <v>18.7</v>
      </c>
      <c r="M101" s="117">
        <v>6.5000000000000002E-2</v>
      </c>
      <c r="N101" s="117">
        <v>8.8999999999999996E-2</v>
      </c>
      <c r="O101" s="117">
        <v>7.9000000000000001E-2</v>
      </c>
      <c r="P101" s="117">
        <v>30</v>
      </c>
      <c r="Q101" s="117">
        <v>61.3</v>
      </c>
      <c r="R101" s="117">
        <v>62.1</v>
      </c>
      <c r="S101" s="117">
        <v>0.42</v>
      </c>
      <c r="T101" s="117">
        <v>0.79</v>
      </c>
      <c r="U101" s="117">
        <v>0.95</v>
      </c>
      <c r="V101" s="117" t="s">
        <v>494</v>
      </c>
      <c r="W101" s="117">
        <v>4.3E-3</v>
      </c>
      <c r="X101" s="117" t="s">
        <v>491</v>
      </c>
      <c r="Y101" s="117" t="s">
        <v>491</v>
      </c>
      <c r="Z101" s="117" t="s">
        <v>492</v>
      </c>
      <c r="AA101" s="117" t="s">
        <v>492</v>
      </c>
      <c r="AB101" s="65">
        <v>32</v>
      </c>
      <c r="AC101" s="67">
        <v>21</v>
      </c>
    </row>
    <row r="102" spans="1:29" ht="15.75" thickBot="1" x14ac:dyDescent="0.3">
      <c r="A102" s="5"/>
      <c r="B102" s="121" t="s">
        <v>586</v>
      </c>
      <c r="C102" s="122">
        <v>30.3</v>
      </c>
      <c r="D102" s="122">
        <v>12.3</v>
      </c>
      <c r="E102" s="122">
        <v>83</v>
      </c>
      <c r="F102" s="122">
        <v>8426</v>
      </c>
      <c r="G102" s="122">
        <v>33</v>
      </c>
      <c r="H102" s="122">
        <v>62</v>
      </c>
      <c r="I102" s="122">
        <v>44</v>
      </c>
      <c r="J102" s="122">
        <v>60</v>
      </c>
      <c r="K102" s="122">
        <v>15.5</v>
      </c>
      <c r="L102" s="122">
        <v>14.2</v>
      </c>
      <c r="M102" s="122">
        <v>5.6000000000000001E-2</v>
      </c>
      <c r="N102" s="122">
        <v>0.104</v>
      </c>
      <c r="O102" s="122">
        <v>0.1</v>
      </c>
      <c r="P102" s="122">
        <v>30.6</v>
      </c>
      <c r="Q102" s="122">
        <v>59.5</v>
      </c>
      <c r="R102" s="122">
        <v>59.6</v>
      </c>
      <c r="S102" s="122">
        <v>0.39</v>
      </c>
      <c r="T102" s="122">
        <v>0.76</v>
      </c>
      <c r="U102" s="122">
        <v>0.92</v>
      </c>
      <c r="V102" s="122">
        <v>411</v>
      </c>
      <c r="W102" s="122">
        <v>4.1999999999999997E-3</v>
      </c>
      <c r="X102" s="122" t="s">
        <v>492</v>
      </c>
      <c r="Y102" s="122" t="s">
        <v>491</v>
      </c>
      <c r="Z102" s="122" t="s">
        <v>491</v>
      </c>
      <c r="AA102" s="122" t="s">
        <v>492</v>
      </c>
      <c r="AB102" s="68">
        <v>33</v>
      </c>
      <c r="AC102" s="69">
        <v>25</v>
      </c>
    </row>
    <row r="103" spans="1:29" x14ac:dyDescent="0.25">
      <c r="A103" s="5"/>
    </row>
    <row r="104" spans="1:29" x14ac:dyDescent="0.25">
      <c r="A104" s="5"/>
      <c r="B104" s="118" t="s">
        <v>588</v>
      </c>
    </row>
    <row r="105" spans="1:29" x14ac:dyDescent="0.25">
      <c r="A105" s="5"/>
    </row>
    <row r="106" spans="1:29" x14ac:dyDescent="0.25">
      <c r="A106" s="5"/>
    </row>
    <row r="107" spans="1:29" x14ac:dyDescent="0.25">
      <c r="A107" s="5"/>
    </row>
    <row r="108" spans="1:29" x14ac:dyDescent="0.25">
      <c r="A108" s="5"/>
    </row>
    <row r="109" spans="1:29" x14ac:dyDescent="0.25">
      <c r="A109" s="5"/>
    </row>
    <row r="110" spans="1:29" x14ac:dyDescent="0.25">
      <c r="A110" s="5"/>
    </row>
    <row r="111" spans="1:29" x14ac:dyDescent="0.25">
      <c r="A111" s="5"/>
    </row>
    <row r="112" spans="1:29"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sheetData>
  <mergeCells count="6">
    <mergeCell ref="AC5:AC7"/>
    <mergeCell ref="B4:AC4"/>
    <mergeCell ref="B5:B7"/>
    <mergeCell ref="C5:C7"/>
    <mergeCell ref="X5:X7"/>
    <mergeCell ref="AB5:AB7"/>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FD70-ACB1-49B7-9059-6B7D7BFC68B4}">
  <dimension ref="B1:E35"/>
  <sheetViews>
    <sheetView showGridLines="0" zoomScaleNormal="100" workbookViewId="0">
      <selection activeCell="B1" sqref="B1"/>
    </sheetView>
  </sheetViews>
  <sheetFormatPr defaultRowHeight="15" x14ac:dyDescent="0.25"/>
  <cols>
    <col min="2" max="2" width="23.7109375" bestFit="1" customWidth="1"/>
    <col min="3" max="3" width="15.42578125" bestFit="1" customWidth="1"/>
    <col min="4" max="4" width="15.28515625" bestFit="1" customWidth="1"/>
    <col min="5" max="5" width="80.7109375" style="27" customWidth="1"/>
  </cols>
  <sheetData>
    <row r="1" spans="2:5" s="6" customFormat="1" ht="45" customHeight="1" x14ac:dyDescent="0.4">
      <c r="B1" s="6" t="s">
        <v>1560</v>
      </c>
      <c r="E1" s="28"/>
    </row>
    <row r="2" spans="2:5" ht="15.75" thickBot="1" x14ac:dyDescent="0.3">
      <c r="B2" s="4" t="s">
        <v>589</v>
      </c>
    </row>
    <row r="3" spans="2:5" x14ac:dyDescent="0.25">
      <c r="B3" s="132" t="s">
        <v>14</v>
      </c>
      <c r="C3" s="133" t="s">
        <v>12</v>
      </c>
      <c r="D3" s="133" t="s">
        <v>13</v>
      </c>
      <c r="E3" s="134" t="s">
        <v>0</v>
      </c>
    </row>
    <row r="4" spans="2:5" x14ac:dyDescent="0.25">
      <c r="B4" s="196" t="s">
        <v>441</v>
      </c>
      <c r="C4" s="197" t="s">
        <v>590</v>
      </c>
      <c r="D4" s="197" t="s">
        <v>591</v>
      </c>
      <c r="E4" s="11" t="s">
        <v>592</v>
      </c>
    </row>
    <row r="5" spans="2:5" x14ac:dyDescent="0.25">
      <c r="B5" s="196"/>
      <c r="C5" s="197"/>
      <c r="D5" s="197"/>
      <c r="E5" s="11" t="s">
        <v>593</v>
      </c>
    </row>
    <row r="6" spans="2:5" x14ac:dyDescent="0.25">
      <c r="B6" s="196"/>
      <c r="C6" s="197"/>
      <c r="D6" s="197"/>
      <c r="E6" s="11" t="s">
        <v>594</v>
      </c>
    </row>
    <row r="7" spans="2:5" x14ac:dyDescent="0.25">
      <c r="B7" s="135" t="s">
        <v>595</v>
      </c>
      <c r="C7" s="108" t="s">
        <v>596</v>
      </c>
      <c r="D7" s="108" t="s">
        <v>591</v>
      </c>
      <c r="E7" s="11" t="s">
        <v>597</v>
      </c>
    </row>
    <row r="8" spans="2:5" x14ac:dyDescent="0.25">
      <c r="B8" s="135" t="s">
        <v>598</v>
      </c>
      <c r="C8" s="108" t="s">
        <v>599</v>
      </c>
      <c r="D8" s="108" t="s">
        <v>591</v>
      </c>
      <c r="E8" s="11" t="s">
        <v>600</v>
      </c>
    </row>
    <row r="9" spans="2:5" x14ac:dyDescent="0.25">
      <c r="B9" s="135" t="s">
        <v>601</v>
      </c>
      <c r="C9" s="108" t="s">
        <v>602</v>
      </c>
      <c r="D9" s="108" t="s">
        <v>591</v>
      </c>
      <c r="E9" s="11" t="s">
        <v>603</v>
      </c>
    </row>
    <row r="10" spans="2:5" x14ac:dyDescent="0.25">
      <c r="B10" s="135" t="s">
        <v>604</v>
      </c>
      <c r="C10" s="108" t="s">
        <v>452</v>
      </c>
      <c r="D10" s="108" t="s">
        <v>591</v>
      </c>
      <c r="E10" s="11" t="s">
        <v>605</v>
      </c>
    </row>
    <row r="11" spans="2:5" x14ac:dyDescent="0.25">
      <c r="B11" s="135" t="s">
        <v>606</v>
      </c>
      <c r="C11" s="108" t="s">
        <v>452</v>
      </c>
      <c r="D11" s="108" t="s">
        <v>591</v>
      </c>
      <c r="E11" s="11" t="s">
        <v>607</v>
      </c>
    </row>
    <row r="12" spans="2:5" x14ac:dyDescent="0.25">
      <c r="B12" s="135" t="s">
        <v>608</v>
      </c>
      <c r="C12" s="108" t="s">
        <v>452</v>
      </c>
      <c r="D12" s="108" t="s">
        <v>591</v>
      </c>
      <c r="E12" s="11" t="s">
        <v>609</v>
      </c>
    </row>
    <row r="13" spans="2:5" x14ac:dyDescent="0.25">
      <c r="B13" s="135" t="s">
        <v>610</v>
      </c>
      <c r="C13" s="108" t="s">
        <v>611</v>
      </c>
      <c r="D13" s="108" t="s">
        <v>591</v>
      </c>
      <c r="E13" s="11" t="s">
        <v>612</v>
      </c>
    </row>
    <row r="14" spans="2:5" x14ac:dyDescent="0.25">
      <c r="B14" s="135" t="s">
        <v>613</v>
      </c>
      <c r="C14" s="108" t="s">
        <v>614</v>
      </c>
      <c r="D14" s="108" t="s">
        <v>615</v>
      </c>
      <c r="E14" s="11" t="s">
        <v>616</v>
      </c>
    </row>
    <row r="15" spans="2:5" x14ac:dyDescent="0.25">
      <c r="B15" s="135" t="s">
        <v>617</v>
      </c>
      <c r="C15" s="108" t="s">
        <v>462</v>
      </c>
      <c r="D15" s="108" t="s">
        <v>591</v>
      </c>
      <c r="E15" s="11" t="s">
        <v>618</v>
      </c>
    </row>
    <row r="16" spans="2:5" x14ac:dyDescent="0.25">
      <c r="B16" s="196" t="s">
        <v>619</v>
      </c>
      <c r="C16" s="197" t="s">
        <v>620</v>
      </c>
      <c r="D16" s="197" t="s">
        <v>615</v>
      </c>
      <c r="E16" s="11" t="s">
        <v>621</v>
      </c>
    </row>
    <row r="17" spans="2:5" x14ac:dyDescent="0.25">
      <c r="B17" s="196"/>
      <c r="C17" s="197"/>
      <c r="D17" s="197"/>
      <c r="E17" s="11" t="s">
        <v>622</v>
      </c>
    </row>
    <row r="18" spans="2:5" x14ac:dyDescent="0.25">
      <c r="B18" s="196" t="s">
        <v>623</v>
      </c>
      <c r="C18" s="197" t="s">
        <v>620</v>
      </c>
      <c r="D18" s="197" t="s">
        <v>615</v>
      </c>
      <c r="E18" s="11" t="s">
        <v>624</v>
      </c>
    </row>
    <row r="19" spans="2:5" x14ac:dyDescent="0.25">
      <c r="B19" s="196"/>
      <c r="C19" s="197"/>
      <c r="D19" s="197"/>
      <c r="E19" s="11" t="s">
        <v>622</v>
      </c>
    </row>
    <row r="20" spans="2:5" x14ac:dyDescent="0.25">
      <c r="B20" s="196" t="s">
        <v>625</v>
      </c>
      <c r="C20" s="197" t="s">
        <v>620</v>
      </c>
      <c r="D20" s="197" t="s">
        <v>615</v>
      </c>
      <c r="E20" s="11" t="s">
        <v>626</v>
      </c>
    </row>
    <row r="21" spans="2:5" x14ac:dyDescent="0.25">
      <c r="B21" s="196"/>
      <c r="C21" s="197"/>
      <c r="D21" s="197"/>
      <c r="E21" s="11" t="s">
        <v>622</v>
      </c>
    </row>
    <row r="22" spans="2:5" x14ac:dyDescent="0.25">
      <c r="B22" s="135" t="s">
        <v>627</v>
      </c>
      <c r="C22" s="108" t="s">
        <v>614</v>
      </c>
      <c r="D22" s="108" t="s">
        <v>615</v>
      </c>
      <c r="E22" s="11" t="s">
        <v>628</v>
      </c>
    </row>
    <row r="23" spans="2:5" x14ac:dyDescent="0.25">
      <c r="B23" s="135" t="s">
        <v>629</v>
      </c>
      <c r="C23" s="108" t="s">
        <v>614</v>
      </c>
      <c r="D23" s="108" t="s">
        <v>615</v>
      </c>
      <c r="E23" s="11" t="s">
        <v>630</v>
      </c>
    </row>
    <row r="24" spans="2:5" x14ac:dyDescent="0.25">
      <c r="B24" s="135" t="s">
        <v>631</v>
      </c>
      <c r="C24" s="108" t="s">
        <v>614</v>
      </c>
      <c r="D24" s="108" t="s">
        <v>615</v>
      </c>
      <c r="E24" s="11" t="s">
        <v>632</v>
      </c>
    </row>
    <row r="25" spans="2:5" x14ac:dyDescent="0.25">
      <c r="B25" s="135" t="s">
        <v>633</v>
      </c>
      <c r="C25" s="108" t="s">
        <v>634</v>
      </c>
      <c r="D25" s="108" t="s">
        <v>591</v>
      </c>
      <c r="E25" s="11" t="s">
        <v>635</v>
      </c>
    </row>
    <row r="26" spans="2:5" ht="24" x14ac:dyDescent="0.25">
      <c r="B26" s="135" t="s">
        <v>636</v>
      </c>
      <c r="C26" s="108" t="s">
        <v>634</v>
      </c>
      <c r="D26" s="108" t="s">
        <v>591</v>
      </c>
      <c r="E26" s="11" t="s">
        <v>637</v>
      </c>
    </row>
    <row r="27" spans="2:5" ht="22.5" x14ac:dyDescent="0.25">
      <c r="B27" s="135" t="s">
        <v>638</v>
      </c>
      <c r="C27" s="108" t="s">
        <v>634</v>
      </c>
      <c r="D27" s="108" t="s">
        <v>591</v>
      </c>
      <c r="E27" s="11" t="s">
        <v>639</v>
      </c>
    </row>
    <row r="28" spans="2:5" x14ac:dyDescent="0.25">
      <c r="B28" s="135" t="s">
        <v>640</v>
      </c>
      <c r="C28" s="108" t="s">
        <v>596</v>
      </c>
      <c r="D28" s="108" t="s">
        <v>591</v>
      </c>
      <c r="E28" s="11" t="s">
        <v>641</v>
      </c>
    </row>
    <row r="29" spans="2:5" ht="24" x14ac:dyDescent="0.25">
      <c r="B29" s="135" t="s">
        <v>642</v>
      </c>
      <c r="C29" s="108" t="s">
        <v>634</v>
      </c>
      <c r="D29" s="108" t="s">
        <v>591</v>
      </c>
      <c r="E29" s="11" t="s">
        <v>643</v>
      </c>
    </row>
    <row r="30" spans="2:5" x14ac:dyDescent="0.25">
      <c r="B30" s="135" t="s">
        <v>480</v>
      </c>
      <c r="C30" s="108" t="s">
        <v>494</v>
      </c>
      <c r="D30" s="108" t="s">
        <v>644</v>
      </c>
      <c r="E30" s="11" t="s">
        <v>645</v>
      </c>
    </row>
    <row r="31" spans="2:5" x14ac:dyDescent="0.25">
      <c r="B31" s="135" t="s">
        <v>646</v>
      </c>
      <c r="C31" s="108" t="s">
        <v>494</v>
      </c>
      <c r="D31" s="108" t="s">
        <v>644</v>
      </c>
      <c r="E31" s="11" t="s">
        <v>647</v>
      </c>
    </row>
    <row r="32" spans="2:5" ht="33.75" x14ac:dyDescent="0.25">
      <c r="B32" s="135" t="s">
        <v>648</v>
      </c>
      <c r="C32" s="108" t="s">
        <v>494</v>
      </c>
      <c r="D32" s="108" t="s">
        <v>649</v>
      </c>
      <c r="E32" s="11" t="s">
        <v>650</v>
      </c>
    </row>
    <row r="33" spans="2:5" ht="22.5" x14ac:dyDescent="0.25">
      <c r="B33" s="135" t="s">
        <v>651</v>
      </c>
      <c r="C33" s="108" t="s">
        <v>494</v>
      </c>
      <c r="D33" s="108" t="s">
        <v>649</v>
      </c>
      <c r="E33" s="46" t="s">
        <v>652</v>
      </c>
    </row>
    <row r="34" spans="2:5" ht="22.5" x14ac:dyDescent="0.25">
      <c r="B34" s="135" t="s">
        <v>653</v>
      </c>
      <c r="C34" s="108" t="s">
        <v>452</v>
      </c>
      <c r="D34" s="108" t="s">
        <v>591</v>
      </c>
      <c r="E34" s="46" t="s">
        <v>654</v>
      </c>
    </row>
    <row r="35" spans="2:5" ht="15.75" thickBot="1" x14ac:dyDescent="0.3">
      <c r="B35" s="136" t="s">
        <v>489</v>
      </c>
      <c r="C35" s="137" t="s">
        <v>614</v>
      </c>
      <c r="D35" s="137" t="s">
        <v>615</v>
      </c>
      <c r="E35" s="16" t="s">
        <v>655</v>
      </c>
    </row>
  </sheetData>
  <mergeCells count="12">
    <mergeCell ref="B18:B19"/>
    <mergeCell ref="C18:C19"/>
    <mergeCell ref="D18:D19"/>
    <mergeCell ref="B20:B21"/>
    <mergeCell ref="C20:C21"/>
    <mergeCell ref="D20:D21"/>
    <mergeCell ref="B4:B6"/>
    <mergeCell ref="C4:C6"/>
    <mergeCell ref="D4:D6"/>
    <mergeCell ref="B16:B17"/>
    <mergeCell ref="C16:C17"/>
    <mergeCell ref="D16:D17"/>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75551-F0C0-4148-AC13-10913E7630E8}">
  <dimension ref="A1:N1437"/>
  <sheetViews>
    <sheetView showGridLines="0" zoomScaleNormal="100" workbookViewId="0">
      <selection activeCell="B1" sqref="B1"/>
    </sheetView>
  </sheetViews>
  <sheetFormatPr defaultRowHeight="15" x14ac:dyDescent="0.25"/>
  <cols>
    <col min="1" max="1" width="9.140625" customWidth="1"/>
    <col min="2" max="2" width="11.7109375" customWidth="1"/>
    <col min="3" max="3" width="22.5703125" bestFit="1" customWidth="1"/>
    <col min="4" max="4" width="15.42578125" bestFit="1" customWidth="1"/>
    <col min="5" max="6" width="13.140625" bestFit="1" customWidth="1"/>
    <col min="7" max="7" width="22" bestFit="1" customWidth="1"/>
    <col min="8" max="8" width="20.140625" bestFit="1" customWidth="1"/>
    <col min="9" max="9" width="10" customWidth="1"/>
    <col min="10" max="10" width="9.28515625" customWidth="1"/>
    <col min="11" max="11" width="11" customWidth="1"/>
    <col min="12" max="12" width="9" style="5" customWidth="1"/>
    <col min="13" max="13" width="8.85546875" customWidth="1"/>
    <col min="14" max="14" width="9" customWidth="1"/>
  </cols>
  <sheetData>
    <row r="1" spans="1:14" s="6" customFormat="1" ht="45" customHeight="1" x14ac:dyDescent="0.4">
      <c r="B1" s="6" t="s">
        <v>1560</v>
      </c>
    </row>
    <row r="2" spans="1:14" x14ac:dyDescent="0.25">
      <c r="A2" s="5"/>
      <c r="B2" s="4" t="s">
        <v>656</v>
      </c>
    </row>
    <row r="3" spans="1:14" s="5" customFormat="1" ht="63" customHeight="1" thickBot="1" x14ac:dyDescent="0.3">
      <c r="B3" s="200" t="s">
        <v>657</v>
      </c>
      <c r="C3" s="200"/>
      <c r="D3" s="200"/>
      <c r="E3" s="200"/>
      <c r="F3" s="200"/>
      <c r="G3" s="200"/>
      <c r="H3" s="200"/>
      <c r="I3" s="200"/>
      <c r="J3" s="200"/>
      <c r="K3" s="200"/>
      <c r="L3" s="200"/>
      <c r="M3" s="200"/>
      <c r="N3" s="200"/>
    </row>
    <row r="4" spans="1:14" s="7" customFormat="1" ht="42" x14ac:dyDescent="0.25">
      <c r="B4" s="88" t="s">
        <v>658</v>
      </c>
      <c r="C4" s="82" t="s">
        <v>362</v>
      </c>
      <c r="D4" s="82" t="s">
        <v>659</v>
      </c>
      <c r="E4" s="82" t="s">
        <v>660</v>
      </c>
      <c r="F4" s="82" t="s">
        <v>661</v>
      </c>
      <c r="G4" s="82" t="s">
        <v>662</v>
      </c>
      <c r="H4" s="82" t="s">
        <v>663</v>
      </c>
      <c r="I4" s="39" t="s">
        <v>15</v>
      </c>
      <c r="J4" s="39" t="s">
        <v>664</v>
      </c>
      <c r="K4" s="39" t="s">
        <v>665</v>
      </c>
      <c r="L4" s="39" t="s">
        <v>666</v>
      </c>
      <c r="M4" s="39" t="s">
        <v>667</v>
      </c>
      <c r="N4" s="43" t="s">
        <v>668</v>
      </c>
    </row>
    <row r="5" spans="1:14" x14ac:dyDescent="0.25">
      <c r="A5" s="5"/>
      <c r="B5" s="120" t="s">
        <v>669</v>
      </c>
      <c r="C5" s="108" t="s">
        <v>670</v>
      </c>
      <c r="D5" s="138">
        <v>44480.263888888891</v>
      </c>
      <c r="E5" s="138">
        <v>44480.739583333336</v>
      </c>
      <c r="F5" s="138">
        <v>44481.387499999997</v>
      </c>
      <c r="G5" s="108" t="s">
        <v>671</v>
      </c>
      <c r="H5" s="108" t="s">
        <v>672</v>
      </c>
      <c r="I5" s="117">
        <v>68</v>
      </c>
      <c r="J5" s="117">
        <v>63</v>
      </c>
      <c r="K5" s="117">
        <v>2</v>
      </c>
      <c r="L5" s="117">
        <v>7</v>
      </c>
      <c r="M5" s="117">
        <v>25</v>
      </c>
      <c r="N5" s="139">
        <v>3</v>
      </c>
    </row>
    <row r="6" spans="1:14" x14ac:dyDescent="0.25">
      <c r="A6" s="5"/>
      <c r="B6" s="120" t="s">
        <v>669</v>
      </c>
      <c r="C6" s="108" t="s">
        <v>673</v>
      </c>
      <c r="D6" s="138">
        <v>44480.306944444441</v>
      </c>
      <c r="E6" s="138">
        <v>44481.432638888888</v>
      </c>
      <c r="F6" s="138">
        <v>44481.51666666667</v>
      </c>
      <c r="G6" s="108" t="s">
        <v>674</v>
      </c>
      <c r="H6" s="108" t="s">
        <v>672</v>
      </c>
      <c r="I6" s="117">
        <v>7</v>
      </c>
      <c r="J6" s="117">
        <v>1</v>
      </c>
      <c r="K6" s="117">
        <v>6</v>
      </c>
      <c r="L6" s="117">
        <v>0</v>
      </c>
      <c r="M6" s="117">
        <v>0</v>
      </c>
      <c r="N6" s="139">
        <v>0</v>
      </c>
    </row>
    <row r="7" spans="1:14" x14ac:dyDescent="0.25">
      <c r="A7" s="5"/>
      <c r="B7" s="120" t="s">
        <v>669</v>
      </c>
      <c r="C7" s="108" t="s">
        <v>675</v>
      </c>
      <c r="D7" s="138">
        <v>44480.285416666666</v>
      </c>
      <c r="E7" s="138">
        <v>44481.513888888891</v>
      </c>
      <c r="F7" s="138">
        <v>44481.629166666666</v>
      </c>
      <c r="G7" s="108" t="s">
        <v>676</v>
      </c>
      <c r="H7" s="108" t="s">
        <v>677</v>
      </c>
      <c r="I7" s="117">
        <v>3</v>
      </c>
      <c r="J7" s="117">
        <v>2</v>
      </c>
      <c r="K7" s="117">
        <v>0</v>
      </c>
      <c r="L7" s="117">
        <v>0</v>
      </c>
      <c r="M7" s="117">
        <v>0</v>
      </c>
      <c r="N7" s="139">
        <v>1</v>
      </c>
    </row>
    <row r="8" spans="1:14" x14ac:dyDescent="0.25">
      <c r="A8" s="5"/>
      <c r="B8" s="120" t="s">
        <v>669</v>
      </c>
      <c r="C8" s="108" t="s">
        <v>678</v>
      </c>
      <c r="D8" s="138">
        <v>44480.292361111111</v>
      </c>
      <c r="E8" s="138">
        <v>44481.513888888891</v>
      </c>
      <c r="F8" s="138">
        <v>44481.652777777781</v>
      </c>
      <c r="G8" s="108" t="s">
        <v>679</v>
      </c>
      <c r="H8" s="108" t="s">
        <v>672</v>
      </c>
      <c r="I8" s="117">
        <v>12</v>
      </c>
      <c r="J8" s="117">
        <v>8</v>
      </c>
      <c r="K8" s="117">
        <v>3</v>
      </c>
      <c r="L8" s="117">
        <v>0</v>
      </c>
      <c r="M8" s="117">
        <v>1</v>
      </c>
      <c r="N8" s="139">
        <v>1</v>
      </c>
    </row>
    <row r="9" spans="1:14" x14ac:dyDescent="0.25">
      <c r="A9" s="5"/>
      <c r="B9" s="120" t="s">
        <v>669</v>
      </c>
      <c r="C9" s="108" t="s">
        <v>680</v>
      </c>
      <c r="D9" s="138">
        <v>44480.315972222219</v>
      </c>
      <c r="E9" s="138">
        <v>44481.432638888888</v>
      </c>
      <c r="F9" s="138">
        <v>44481.740277777775</v>
      </c>
      <c r="G9" s="108" t="s">
        <v>681</v>
      </c>
      <c r="H9" s="108" t="s">
        <v>677</v>
      </c>
      <c r="I9" s="117">
        <v>4</v>
      </c>
      <c r="J9" s="117">
        <v>0</v>
      </c>
      <c r="K9" s="117">
        <v>4</v>
      </c>
      <c r="L9" s="117">
        <v>0</v>
      </c>
      <c r="M9" s="117">
        <v>0</v>
      </c>
      <c r="N9" s="139">
        <v>0</v>
      </c>
    </row>
    <row r="10" spans="1:14" x14ac:dyDescent="0.25">
      <c r="A10" s="5"/>
      <c r="B10" s="120" t="s">
        <v>669</v>
      </c>
      <c r="C10" s="108" t="s">
        <v>682</v>
      </c>
      <c r="D10" s="138">
        <v>44480.168055555558</v>
      </c>
      <c r="E10" s="138">
        <v>44481.306944444441</v>
      </c>
      <c r="F10" s="138">
        <v>44481.477777777778</v>
      </c>
      <c r="G10" s="108" t="s">
        <v>683</v>
      </c>
      <c r="H10" s="108" t="s">
        <v>684</v>
      </c>
      <c r="I10" s="117">
        <v>264</v>
      </c>
      <c r="J10" s="117">
        <v>238</v>
      </c>
      <c r="K10" s="117">
        <v>24</v>
      </c>
      <c r="L10" s="117">
        <v>17</v>
      </c>
      <c r="M10" s="117">
        <v>93</v>
      </c>
      <c r="N10" s="139">
        <v>2</v>
      </c>
    </row>
    <row r="11" spans="1:14" x14ac:dyDescent="0.25">
      <c r="A11" s="5"/>
      <c r="B11" s="120" t="s">
        <v>669</v>
      </c>
      <c r="C11" s="108" t="s">
        <v>685</v>
      </c>
      <c r="D11" s="138">
        <v>44480.382638888892</v>
      </c>
      <c r="E11" s="138">
        <v>44481.536805555559</v>
      </c>
      <c r="F11" s="138">
        <v>44481.726388888892</v>
      </c>
      <c r="G11" s="108" t="s">
        <v>686</v>
      </c>
      <c r="H11" s="108" t="s">
        <v>672</v>
      </c>
      <c r="I11" s="117">
        <v>73</v>
      </c>
      <c r="J11" s="117">
        <v>34</v>
      </c>
      <c r="K11" s="117">
        <v>32</v>
      </c>
      <c r="L11" s="117">
        <v>3</v>
      </c>
      <c r="M11" s="117">
        <v>4</v>
      </c>
      <c r="N11" s="139">
        <v>7</v>
      </c>
    </row>
    <row r="12" spans="1:14" x14ac:dyDescent="0.25">
      <c r="A12" s="5"/>
      <c r="B12" s="120" t="s">
        <v>669</v>
      </c>
      <c r="C12" s="108" t="s">
        <v>687</v>
      </c>
      <c r="D12" s="138">
        <v>44480.182638888888</v>
      </c>
      <c r="E12" s="138">
        <v>44481.306944444441</v>
      </c>
      <c r="F12" s="138">
        <v>44481.638888888891</v>
      </c>
      <c r="G12" s="108" t="s">
        <v>688</v>
      </c>
      <c r="H12" s="108" t="s">
        <v>689</v>
      </c>
      <c r="I12" s="117">
        <v>314</v>
      </c>
      <c r="J12" s="117">
        <v>263</v>
      </c>
      <c r="K12" s="117">
        <v>51</v>
      </c>
      <c r="L12" s="117">
        <v>4</v>
      </c>
      <c r="M12" s="117">
        <v>6</v>
      </c>
      <c r="N12" s="139">
        <v>0</v>
      </c>
    </row>
    <row r="13" spans="1:14" x14ac:dyDescent="0.25">
      <c r="A13" s="5"/>
      <c r="B13" s="120" t="s">
        <v>669</v>
      </c>
      <c r="C13" s="108" t="s">
        <v>690</v>
      </c>
      <c r="D13" s="138">
        <v>44480.299305555556</v>
      </c>
      <c r="E13" s="138">
        <v>44481.501388888886</v>
      </c>
      <c r="F13" s="138">
        <v>44481.663888888892</v>
      </c>
      <c r="G13" s="108" t="s">
        <v>691</v>
      </c>
      <c r="H13" s="108" t="s">
        <v>684</v>
      </c>
      <c r="I13" s="117">
        <v>88</v>
      </c>
      <c r="J13" s="117">
        <v>62</v>
      </c>
      <c r="K13" s="117">
        <v>22</v>
      </c>
      <c r="L13" s="117">
        <v>0</v>
      </c>
      <c r="M13" s="117">
        <v>6</v>
      </c>
      <c r="N13" s="139">
        <v>4</v>
      </c>
    </row>
    <row r="14" spans="1:14" x14ac:dyDescent="0.25">
      <c r="A14" s="5"/>
      <c r="B14" s="120" t="s">
        <v>669</v>
      </c>
      <c r="C14" s="108" t="s">
        <v>692</v>
      </c>
      <c r="D14" s="138">
        <v>44480.334027777775</v>
      </c>
      <c r="E14" s="138">
        <v>44481.501388888886</v>
      </c>
      <c r="F14" s="138">
        <v>44483.640277777777</v>
      </c>
      <c r="G14" s="108" t="s">
        <v>693</v>
      </c>
      <c r="H14" s="108" t="s">
        <v>689</v>
      </c>
      <c r="I14" s="117">
        <v>15</v>
      </c>
      <c r="J14" s="117">
        <v>2</v>
      </c>
      <c r="K14" s="117">
        <v>13</v>
      </c>
      <c r="L14" s="117">
        <v>0</v>
      </c>
      <c r="M14" s="117">
        <v>0</v>
      </c>
      <c r="N14" s="139">
        <v>0</v>
      </c>
    </row>
    <row r="15" spans="1:14" x14ac:dyDescent="0.25">
      <c r="A15" s="5"/>
      <c r="B15" s="120" t="s">
        <v>669</v>
      </c>
      <c r="C15" s="108" t="s">
        <v>502</v>
      </c>
      <c r="D15" s="138">
        <v>44480.334027777775</v>
      </c>
      <c r="E15" s="138">
        <v>44481.501388888886</v>
      </c>
      <c r="F15" s="138">
        <v>44483.640277777777</v>
      </c>
      <c r="G15" s="108" t="s">
        <v>693</v>
      </c>
      <c r="H15" s="108" t="s">
        <v>677</v>
      </c>
      <c r="I15" s="117">
        <v>0</v>
      </c>
      <c r="J15" s="117">
        <v>0</v>
      </c>
      <c r="K15" s="117">
        <v>0</v>
      </c>
      <c r="L15" s="117">
        <v>0</v>
      </c>
      <c r="M15" s="117">
        <v>0</v>
      </c>
      <c r="N15" s="139">
        <v>0</v>
      </c>
    </row>
    <row r="16" spans="1:14" x14ac:dyDescent="0.25">
      <c r="A16" s="5"/>
      <c r="B16" s="120" t="s">
        <v>669</v>
      </c>
      <c r="C16" s="108" t="s">
        <v>694</v>
      </c>
      <c r="D16" s="138">
        <v>44480.527777777781</v>
      </c>
      <c r="E16" s="138">
        <v>44481.370138888888</v>
      </c>
      <c r="F16" s="138">
        <v>44481.611805555556</v>
      </c>
      <c r="G16" s="108" t="s">
        <v>695</v>
      </c>
      <c r="H16" s="108" t="s">
        <v>672</v>
      </c>
      <c r="I16" s="117">
        <v>28</v>
      </c>
      <c r="J16" s="117">
        <v>23</v>
      </c>
      <c r="K16" s="117">
        <v>5</v>
      </c>
      <c r="L16" s="117">
        <v>0</v>
      </c>
      <c r="M16" s="117">
        <v>5</v>
      </c>
      <c r="N16" s="139">
        <v>0</v>
      </c>
    </row>
    <row r="17" spans="1:14" x14ac:dyDescent="0.25">
      <c r="A17" s="5"/>
      <c r="B17" s="120" t="s">
        <v>669</v>
      </c>
      <c r="C17" s="108" t="s">
        <v>696</v>
      </c>
      <c r="D17" s="138">
        <v>44480.311111111114</v>
      </c>
      <c r="E17" s="138">
        <v>44481.432638888888</v>
      </c>
      <c r="F17" s="138">
        <v>44481.719444444447</v>
      </c>
      <c r="G17" s="108" t="s">
        <v>697</v>
      </c>
      <c r="H17" s="108" t="s">
        <v>677</v>
      </c>
      <c r="I17" s="117">
        <v>2</v>
      </c>
      <c r="J17" s="117">
        <v>0</v>
      </c>
      <c r="K17" s="117">
        <v>2</v>
      </c>
      <c r="L17" s="117">
        <v>0</v>
      </c>
      <c r="M17" s="117">
        <v>0</v>
      </c>
      <c r="N17" s="139">
        <v>0</v>
      </c>
    </row>
    <row r="18" spans="1:14" x14ac:dyDescent="0.25">
      <c r="A18" s="5"/>
      <c r="B18" s="120" t="s">
        <v>669</v>
      </c>
      <c r="C18" s="108" t="s">
        <v>698</v>
      </c>
      <c r="D18" s="138">
        <v>44480.365277777775</v>
      </c>
      <c r="E18" s="138">
        <v>44481.536805555559</v>
      </c>
      <c r="F18" s="138">
        <v>44481.621527777781</v>
      </c>
      <c r="G18" s="108" t="s">
        <v>699</v>
      </c>
      <c r="H18" s="108" t="s">
        <v>677</v>
      </c>
      <c r="I18" s="117">
        <v>2</v>
      </c>
      <c r="J18" s="117">
        <v>0</v>
      </c>
      <c r="K18" s="117">
        <v>1</v>
      </c>
      <c r="L18" s="117">
        <v>0</v>
      </c>
      <c r="M18" s="117">
        <v>0</v>
      </c>
      <c r="N18" s="139">
        <v>1</v>
      </c>
    </row>
    <row r="19" spans="1:14" x14ac:dyDescent="0.25">
      <c r="A19" s="5"/>
      <c r="B19" s="120" t="s">
        <v>669</v>
      </c>
      <c r="C19" s="108" t="s">
        <v>700</v>
      </c>
      <c r="D19" s="138">
        <v>44480.310416666667</v>
      </c>
      <c r="E19" s="138">
        <v>44481.370138888888</v>
      </c>
      <c r="F19" s="138">
        <v>44481.53402777778</v>
      </c>
      <c r="G19" s="108" t="s">
        <v>701</v>
      </c>
      <c r="H19" s="108" t="s">
        <v>672</v>
      </c>
      <c r="I19" s="117">
        <v>33</v>
      </c>
      <c r="J19" s="117">
        <v>16</v>
      </c>
      <c r="K19" s="117">
        <v>15</v>
      </c>
      <c r="L19" s="117">
        <v>1</v>
      </c>
      <c r="M19" s="117">
        <v>2</v>
      </c>
      <c r="N19" s="139">
        <v>2</v>
      </c>
    </row>
    <row r="20" spans="1:14" x14ac:dyDescent="0.25">
      <c r="A20" s="5"/>
      <c r="B20" s="120" t="s">
        <v>669</v>
      </c>
      <c r="C20" s="108" t="s">
        <v>702</v>
      </c>
      <c r="D20" s="138">
        <v>44480.171527777777</v>
      </c>
      <c r="E20" s="138">
        <v>44481.306944444441</v>
      </c>
      <c r="F20" s="138">
        <v>44481.456944444442</v>
      </c>
      <c r="G20" s="108" t="s">
        <v>683</v>
      </c>
      <c r="H20" s="108" t="s">
        <v>689</v>
      </c>
      <c r="I20" s="117">
        <v>480</v>
      </c>
      <c r="J20" s="117">
        <v>419</v>
      </c>
      <c r="K20" s="117">
        <v>54</v>
      </c>
      <c r="L20" s="117">
        <v>50</v>
      </c>
      <c r="M20" s="117">
        <v>101</v>
      </c>
      <c r="N20" s="139">
        <v>7</v>
      </c>
    </row>
    <row r="21" spans="1:14" x14ac:dyDescent="0.25">
      <c r="A21" s="5"/>
      <c r="B21" s="120" t="s">
        <v>669</v>
      </c>
      <c r="C21" s="108" t="s">
        <v>703</v>
      </c>
      <c r="D21" s="138">
        <v>44480.373611111114</v>
      </c>
      <c r="E21" s="138">
        <v>44481.536805555559</v>
      </c>
      <c r="F21" s="138">
        <v>44481.660416666666</v>
      </c>
      <c r="G21" s="108" t="s">
        <v>686</v>
      </c>
      <c r="H21" s="108" t="s">
        <v>689</v>
      </c>
      <c r="I21" s="117">
        <v>522</v>
      </c>
      <c r="J21" s="117">
        <v>433</v>
      </c>
      <c r="K21" s="117">
        <v>84</v>
      </c>
      <c r="L21" s="117">
        <v>53</v>
      </c>
      <c r="M21" s="117">
        <v>57</v>
      </c>
      <c r="N21" s="139">
        <v>5</v>
      </c>
    </row>
    <row r="22" spans="1:14" x14ac:dyDescent="0.25">
      <c r="A22" s="5"/>
      <c r="B22" s="120" t="s">
        <v>669</v>
      </c>
      <c r="C22" s="108" t="s">
        <v>704</v>
      </c>
      <c r="D22" s="138">
        <v>44480.274305555555</v>
      </c>
      <c r="E22" s="138">
        <v>44481.306944444441</v>
      </c>
      <c r="F22" s="138">
        <v>44481.452777777777</v>
      </c>
      <c r="G22" s="108" t="s">
        <v>705</v>
      </c>
      <c r="H22" s="108" t="s">
        <v>684</v>
      </c>
      <c r="I22" s="117">
        <v>38</v>
      </c>
      <c r="J22" s="117">
        <v>23</v>
      </c>
      <c r="K22" s="117">
        <v>7</v>
      </c>
      <c r="L22" s="117">
        <v>1</v>
      </c>
      <c r="M22" s="117">
        <v>0</v>
      </c>
      <c r="N22" s="139">
        <v>8</v>
      </c>
    </row>
    <row r="23" spans="1:14" x14ac:dyDescent="0.25">
      <c r="A23" s="5"/>
      <c r="B23" s="120" t="s">
        <v>669</v>
      </c>
      <c r="C23" s="108" t="s">
        <v>706</v>
      </c>
      <c r="D23" s="138">
        <v>44480.324999999997</v>
      </c>
      <c r="E23" s="138">
        <v>44481.432638888888</v>
      </c>
      <c r="F23" s="138">
        <v>44481.771527777775</v>
      </c>
      <c r="G23" s="108" t="s">
        <v>697</v>
      </c>
      <c r="H23" s="108" t="s">
        <v>677</v>
      </c>
      <c r="I23" s="117">
        <v>77</v>
      </c>
      <c r="J23" s="117">
        <v>53</v>
      </c>
      <c r="K23" s="117">
        <v>18</v>
      </c>
      <c r="L23" s="117">
        <v>3</v>
      </c>
      <c r="M23" s="117">
        <v>7</v>
      </c>
      <c r="N23" s="139">
        <v>6</v>
      </c>
    </row>
    <row r="24" spans="1:14" x14ac:dyDescent="0.25">
      <c r="A24" s="5"/>
      <c r="B24" s="120" t="s">
        <v>669</v>
      </c>
      <c r="C24" s="108" t="s">
        <v>707</v>
      </c>
      <c r="D24" s="138">
        <v>44480.311805555553</v>
      </c>
      <c r="E24" s="138">
        <v>44481.432638888888</v>
      </c>
      <c r="F24" s="138">
        <v>44481.838888888888</v>
      </c>
      <c r="G24" s="108" t="s">
        <v>697</v>
      </c>
      <c r="H24" s="108" t="s">
        <v>677</v>
      </c>
      <c r="I24" s="117">
        <v>6</v>
      </c>
      <c r="J24" s="117">
        <v>0</v>
      </c>
      <c r="K24" s="117">
        <v>5</v>
      </c>
      <c r="L24" s="117">
        <v>0</v>
      </c>
      <c r="M24" s="117">
        <v>0</v>
      </c>
      <c r="N24" s="139">
        <v>1</v>
      </c>
    </row>
    <row r="25" spans="1:14" x14ac:dyDescent="0.25">
      <c r="A25" s="5"/>
      <c r="B25" s="120" t="s">
        <v>669</v>
      </c>
      <c r="C25" s="108" t="s">
        <v>708</v>
      </c>
      <c r="D25" s="138">
        <v>44480.306944444441</v>
      </c>
      <c r="E25" s="138">
        <v>44481.432638888888</v>
      </c>
      <c r="F25" s="138">
        <v>44481.665277777778</v>
      </c>
      <c r="G25" s="108" t="s">
        <v>697</v>
      </c>
      <c r="H25" s="108" t="s">
        <v>677</v>
      </c>
      <c r="I25" s="117">
        <v>87</v>
      </c>
      <c r="J25" s="117">
        <v>60</v>
      </c>
      <c r="K25" s="117">
        <v>19</v>
      </c>
      <c r="L25" s="117">
        <v>3</v>
      </c>
      <c r="M25" s="117">
        <v>13</v>
      </c>
      <c r="N25" s="139">
        <v>8</v>
      </c>
    </row>
    <row r="26" spans="1:14" x14ac:dyDescent="0.25">
      <c r="A26" s="5"/>
      <c r="B26" s="120" t="s">
        <v>669</v>
      </c>
      <c r="C26" s="108" t="s">
        <v>709</v>
      </c>
      <c r="D26" s="138">
        <v>44480.069444444445</v>
      </c>
      <c r="E26" s="138">
        <v>44480.821527777778</v>
      </c>
      <c r="F26" s="138">
        <v>44481.504166666666</v>
      </c>
      <c r="G26" s="108" t="s">
        <v>710</v>
      </c>
      <c r="H26" s="108" t="s">
        <v>672</v>
      </c>
      <c r="I26" s="117">
        <v>895</v>
      </c>
      <c r="J26" s="117">
        <v>807</v>
      </c>
      <c r="K26" s="117">
        <v>73</v>
      </c>
      <c r="L26" s="117">
        <v>104</v>
      </c>
      <c r="M26" s="117">
        <v>439</v>
      </c>
      <c r="N26" s="139">
        <v>15</v>
      </c>
    </row>
    <row r="27" spans="1:14" x14ac:dyDescent="0.25">
      <c r="A27" s="5"/>
      <c r="B27" s="120" t="s">
        <v>669</v>
      </c>
      <c r="C27" s="108" t="s">
        <v>711</v>
      </c>
      <c r="D27" s="138">
        <v>44480.06527777778</v>
      </c>
      <c r="E27" s="138">
        <v>44480.821527777778</v>
      </c>
      <c r="F27" s="138">
        <v>44481.638888888891</v>
      </c>
      <c r="G27" s="108" t="s">
        <v>710</v>
      </c>
      <c r="H27" s="108" t="s">
        <v>672</v>
      </c>
      <c r="I27" s="117">
        <v>292</v>
      </c>
      <c r="J27" s="117">
        <v>231</v>
      </c>
      <c r="K27" s="117">
        <v>51</v>
      </c>
      <c r="L27" s="117">
        <v>15</v>
      </c>
      <c r="M27" s="117">
        <v>77</v>
      </c>
      <c r="N27" s="139">
        <v>10</v>
      </c>
    </row>
    <row r="28" spans="1:14" x14ac:dyDescent="0.25">
      <c r="A28" s="5"/>
      <c r="B28" s="120" t="s">
        <v>669</v>
      </c>
      <c r="C28" s="108" t="s">
        <v>712</v>
      </c>
      <c r="D28" s="138">
        <v>44480.289583333331</v>
      </c>
      <c r="E28" s="138">
        <v>44481.513888888891</v>
      </c>
      <c r="F28" s="138">
        <v>44481.617361111108</v>
      </c>
      <c r="G28" s="108" t="s">
        <v>676</v>
      </c>
      <c r="H28" s="108" t="s">
        <v>713</v>
      </c>
      <c r="I28" s="117">
        <v>8</v>
      </c>
      <c r="J28" s="117">
        <v>4</v>
      </c>
      <c r="K28" s="117">
        <v>4</v>
      </c>
      <c r="L28" s="117">
        <v>1</v>
      </c>
      <c r="M28" s="117">
        <v>2</v>
      </c>
      <c r="N28" s="139">
        <v>0</v>
      </c>
    </row>
    <row r="29" spans="1:14" x14ac:dyDescent="0.25">
      <c r="A29" s="5"/>
      <c r="B29" s="120" t="s">
        <v>669</v>
      </c>
      <c r="C29" s="108" t="s">
        <v>714</v>
      </c>
      <c r="D29" s="138">
        <v>44480.263888888891</v>
      </c>
      <c r="E29" s="138">
        <v>44480.821527777778</v>
      </c>
      <c r="F29" s="138">
        <v>44481.444444444445</v>
      </c>
      <c r="G29" s="108" t="s">
        <v>715</v>
      </c>
      <c r="H29" s="108" t="s">
        <v>672</v>
      </c>
      <c r="I29" s="117">
        <v>683</v>
      </c>
      <c r="J29" s="117">
        <v>634</v>
      </c>
      <c r="K29" s="117">
        <v>39</v>
      </c>
      <c r="L29" s="117">
        <v>62</v>
      </c>
      <c r="M29" s="117">
        <v>209</v>
      </c>
      <c r="N29" s="139">
        <v>10</v>
      </c>
    </row>
    <row r="30" spans="1:14" x14ac:dyDescent="0.25">
      <c r="A30" s="5"/>
      <c r="B30" s="120" t="s">
        <v>669</v>
      </c>
      <c r="C30" s="108" t="s">
        <v>716</v>
      </c>
      <c r="D30" s="138">
        <v>44480.366666666669</v>
      </c>
      <c r="E30" s="138">
        <v>44481.306944444441</v>
      </c>
      <c r="F30" s="138">
        <v>44481.580555555556</v>
      </c>
      <c r="G30" s="108" t="s">
        <v>683</v>
      </c>
      <c r="H30" s="108" t="s">
        <v>713</v>
      </c>
      <c r="I30" s="117">
        <v>1</v>
      </c>
      <c r="J30" s="117">
        <v>0</v>
      </c>
      <c r="K30" s="117">
        <v>1</v>
      </c>
      <c r="L30" s="117">
        <v>0</v>
      </c>
      <c r="M30" s="117">
        <v>0</v>
      </c>
      <c r="N30" s="139">
        <v>0</v>
      </c>
    </row>
    <row r="31" spans="1:14" x14ac:dyDescent="0.25">
      <c r="A31" s="5"/>
      <c r="B31" s="120" t="s">
        <v>669</v>
      </c>
      <c r="C31" s="108" t="s">
        <v>717</v>
      </c>
      <c r="D31" s="138">
        <v>44480.272222222222</v>
      </c>
      <c r="E31" s="138">
        <v>44480.739583333336</v>
      </c>
      <c r="F31" s="138">
        <v>44481.486111111109</v>
      </c>
      <c r="G31" s="108" t="s">
        <v>671</v>
      </c>
      <c r="H31" s="108" t="s">
        <v>672</v>
      </c>
      <c r="I31" s="117">
        <v>74</v>
      </c>
      <c r="J31" s="117">
        <v>69</v>
      </c>
      <c r="K31" s="117">
        <v>3</v>
      </c>
      <c r="L31" s="117">
        <v>4</v>
      </c>
      <c r="M31" s="117">
        <v>13</v>
      </c>
      <c r="N31" s="139">
        <v>2</v>
      </c>
    </row>
    <row r="32" spans="1:14" x14ac:dyDescent="0.25">
      <c r="A32" s="5"/>
      <c r="B32" s="120" t="s">
        <v>669</v>
      </c>
      <c r="C32" s="108" t="s">
        <v>718</v>
      </c>
      <c r="D32" s="138">
        <v>44480.265972222223</v>
      </c>
      <c r="E32" s="138">
        <v>44480.739583333336</v>
      </c>
      <c r="F32" s="138">
        <v>44481.509722222225</v>
      </c>
      <c r="G32" s="108" t="s">
        <v>671</v>
      </c>
      <c r="H32" s="108" t="s">
        <v>672</v>
      </c>
      <c r="I32" s="117">
        <v>88</v>
      </c>
      <c r="J32" s="117">
        <v>84</v>
      </c>
      <c r="K32" s="117">
        <v>4</v>
      </c>
      <c r="L32" s="117">
        <v>6</v>
      </c>
      <c r="M32" s="117">
        <v>19</v>
      </c>
      <c r="N32" s="139">
        <v>0</v>
      </c>
    </row>
    <row r="33" spans="1:14" x14ac:dyDescent="0.25">
      <c r="A33" s="5"/>
      <c r="B33" s="120" t="s">
        <v>669</v>
      </c>
      <c r="C33" s="108" t="s">
        <v>719</v>
      </c>
      <c r="D33" s="138">
        <v>44480.313194444447</v>
      </c>
      <c r="E33" s="138">
        <v>44481.432638888888</v>
      </c>
      <c r="F33" s="138">
        <v>44481.776388888888</v>
      </c>
      <c r="G33" s="108" t="s">
        <v>681</v>
      </c>
      <c r="H33" s="108" t="s">
        <v>677</v>
      </c>
      <c r="I33" s="117">
        <v>6</v>
      </c>
      <c r="J33" s="117">
        <v>1</v>
      </c>
      <c r="K33" s="117">
        <v>5</v>
      </c>
      <c r="L33" s="117">
        <v>0</v>
      </c>
      <c r="M33" s="117">
        <v>0</v>
      </c>
      <c r="N33" s="139">
        <v>0</v>
      </c>
    </row>
    <row r="34" spans="1:14" x14ac:dyDescent="0.25">
      <c r="A34" s="5"/>
      <c r="B34" s="120" t="s">
        <v>669</v>
      </c>
      <c r="C34" s="108" t="s">
        <v>720</v>
      </c>
      <c r="D34" s="138">
        <v>44480.181250000001</v>
      </c>
      <c r="E34" s="138">
        <v>44481.513888888891</v>
      </c>
      <c r="F34" s="138">
        <v>44481.712500000001</v>
      </c>
      <c r="G34" s="108" t="s">
        <v>721</v>
      </c>
      <c r="H34" s="108" t="s">
        <v>672</v>
      </c>
      <c r="I34" s="117">
        <v>855</v>
      </c>
      <c r="J34" s="117">
        <v>695</v>
      </c>
      <c r="K34" s="117">
        <v>132</v>
      </c>
      <c r="L34" s="117">
        <v>59</v>
      </c>
      <c r="M34" s="117">
        <v>207</v>
      </c>
      <c r="N34" s="139">
        <v>28</v>
      </c>
    </row>
    <row r="35" spans="1:14" x14ac:dyDescent="0.25">
      <c r="A35" s="5"/>
      <c r="B35" s="120" t="s">
        <v>669</v>
      </c>
      <c r="C35" s="108" t="s">
        <v>722</v>
      </c>
      <c r="D35" s="138">
        <v>44480.270833333336</v>
      </c>
      <c r="E35" s="138">
        <v>44481.306944444441</v>
      </c>
      <c r="F35" s="138">
        <v>44481.464583333334</v>
      </c>
      <c r="G35" s="108" t="s">
        <v>705</v>
      </c>
      <c r="H35" s="108" t="s">
        <v>723</v>
      </c>
      <c r="I35" s="117">
        <v>28</v>
      </c>
      <c r="J35" s="117">
        <v>13</v>
      </c>
      <c r="K35" s="117">
        <v>12</v>
      </c>
      <c r="L35" s="117">
        <v>0</v>
      </c>
      <c r="M35" s="117">
        <v>1</v>
      </c>
      <c r="N35" s="139">
        <v>3</v>
      </c>
    </row>
    <row r="36" spans="1:14" x14ac:dyDescent="0.25">
      <c r="A36" s="5"/>
      <c r="B36" s="120" t="s">
        <v>669</v>
      </c>
      <c r="C36" s="108" t="s">
        <v>724</v>
      </c>
      <c r="D36" s="138">
        <v>44480.276388888888</v>
      </c>
      <c r="E36" s="138">
        <v>44480.686805555553</v>
      </c>
      <c r="F36" s="138">
        <v>44481.480555555558</v>
      </c>
      <c r="G36" s="108" t="s">
        <v>671</v>
      </c>
      <c r="H36" s="108" t="s">
        <v>689</v>
      </c>
      <c r="I36" s="117">
        <v>1090</v>
      </c>
      <c r="J36" s="117">
        <v>985</v>
      </c>
      <c r="K36" s="117">
        <v>101</v>
      </c>
      <c r="L36" s="117">
        <v>83</v>
      </c>
      <c r="M36" s="117">
        <v>160</v>
      </c>
      <c r="N36" s="139">
        <v>4</v>
      </c>
    </row>
    <row r="37" spans="1:14" x14ac:dyDescent="0.25">
      <c r="A37" s="5"/>
      <c r="B37" s="120" t="s">
        <v>669</v>
      </c>
      <c r="C37" s="108" t="s">
        <v>725</v>
      </c>
      <c r="D37" s="138">
        <v>44480.166666666664</v>
      </c>
      <c r="E37" s="138">
        <v>44480.821527777778</v>
      </c>
      <c r="F37" s="138">
        <v>44481.441666666666</v>
      </c>
      <c r="G37" s="108" t="s">
        <v>726</v>
      </c>
      <c r="H37" s="108" t="s">
        <v>672</v>
      </c>
      <c r="I37" s="117">
        <v>5</v>
      </c>
      <c r="J37" s="117">
        <v>3</v>
      </c>
      <c r="K37" s="117">
        <v>1</v>
      </c>
      <c r="L37" s="117">
        <v>0</v>
      </c>
      <c r="M37" s="117">
        <v>0</v>
      </c>
      <c r="N37" s="139">
        <v>1</v>
      </c>
    </row>
    <row r="38" spans="1:14" x14ac:dyDescent="0.25">
      <c r="A38" s="5"/>
      <c r="B38" s="120" t="s">
        <v>669</v>
      </c>
      <c r="C38" s="108" t="s">
        <v>727</v>
      </c>
      <c r="D38" s="138">
        <v>44480.352083333331</v>
      </c>
      <c r="E38" s="138">
        <v>44481.47152777778</v>
      </c>
      <c r="F38" s="138">
        <v>44481.549305555556</v>
      </c>
      <c r="G38" s="108" t="s">
        <v>728</v>
      </c>
      <c r="H38" s="108" t="s">
        <v>677</v>
      </c>
      <c r="I38" s="117">
        <v>11</v>
      </c>
      <c r="J38" s="117">
        <v>4</v>
      </c>
      <c r="K38" s="117">
        <v>4</v>
      </c>
      <c r="L38" s="117">
        <v>0</v>
      </c>
      <c r="M38" s="117">
        <v>0</v>
      </c>
      <c r="N38" s="139">
        <v>3</v>
      </c>
    </row>
    <row r="39" spans="1:14" x14ac:dyDescent="0.25">
      <c r="A39" s="5"/>
      <c r="B39" s="120" t="s">
        <v>669</v>
      </c>
      <c r="C39" s="108" t="s">
        <v>729</v>
      </c>
      <c r="D39" s="138">
        <v>44480.27847222222</v>
      </c>
      <c r="E39" s="138">
        <v>44481.306944444441</v>
      </c>
      <c r="F39" s="138">
        <v>44481.537499999999</v>
      </c>
      <c r="G39" s="108" t="s">
        <v>730</v>
      </c>
      <c r="H39" s="108" t="s">
        <v>684</v>
      </c>
      <c r="I39" s="117">
        <v>15</v>
      </c>
      <c r="J39" s="117">
        <v>12</v>
      </c>
      <c r="K39" s="117">
        <v>3</v>
      </c>
      <c r="L39" s="117">
        <v>0</v>
      </c>
      <c r="M39" s="117">
        <v>3</v>
      </c>
      <c r="N39" s="139">
        <v>0</v>
      </c>
    </row>
    <row r="40" spans="1:14" x14ac:dyDescent="0.25">
      <c r="A40" s="5"/>
      <c r="B40" s="120" t="s">
        <v>669</v>
      </c>
      <c r="C40" s="108" t="s">
        <v>731</v>
      </c>
      <c r="D40" s="138">
        <v>44480.271527777775</v>
      </c>
      <c r="E40" s="138">
        <v>44481.306944444441</v>
      </c>
      <c r="F40" s="138">
        <v>44481.497916666667</v>
      </c>
      <c r="G40" s="108" t="s">
        <v>730</v>
      </c>
      <c r="H40" s="108" t="s">
        <v>672</v>
      </c>
      <c r="I40" s="117">
        <v>1032</v>
      </c>
      <c r="J40" s="117">
        <v>956</v>
      </c>
      <c r="K40" s="117">
        <v>49</v>
      </c>
      <c r="L40" s="117">
        <v>83</v>
      </c>
      <c r="M40" s="117">
        <v>264</v>
      </c>
      <c r="N40" s="139">
        <v>27</v>
      </c>
    </row>
    <row r="41" spans="1:14" x14ac:dyDescent="0.25">
      <c r="A41" s="5"/>
      <c r="B41" s="120" t="s">
        <v>669</v>
      </c>
      <c r="C41" s="108" t="s">
        <v>732</v>
      </c>
      <c r="D41" s="138">
        <v>44480.287499999999</v>
      </c>
      <c r="E41" s="138">
        <v>44480.686805555553</v>
      </c>
      <c r="F41" s="138">
        <v>44480.786805555559</v>
      </c>
      <c r="G41" s="108" t="s">
        <v>671</v>
      </c>
      <c r="H41" s="108" t="s">
        <v>672</v>
      </c>
      <c r="I41" s="117">
        <v>199</v>
      </c>
      <c r="J41" s="117">
        <v>191</v>
      </c>
      <c r="K41" s="117">
        <v>7</v>
      </c>
      <c r="L41" s="117">
        <v>12</v>
      </c>
      <c r="M41" s="117">
        <v>79</v>
      </c>
      <c r="N41" s="139">
        <v>1</v>
      </c>
    </row>
    <row r="42" spans="1:14" x14ac:dyDescent="0.25">
      <c r="A42" s="5"/>
      <c r="B42" s="120" t="s">
        <v>669</v>
      </c>
      <c r="C42" s="108" t="s">
        <v>733</v>
      </c>
      <c r="D42" s="138">
        <v>44480.482638888891</v>
      </c>
      <c r="E42" s="138">
        <v>44481.306944444441</v>
      </c>
      <c r="F42" s="138">
        <v>44481.688888888886</v>
      </c>
      <c r="G42" s="108" t="s">
        <v>734</v>
      </c>
      <c r="H42" s="108" t="s">
        <v>672</v>
      </c>
      <c r="I42" s="117">
        <v>583</v>
      </c>
      <c r="J42" s="117">
        <v>418</v>
      </c>
      <c r="K42" s="117">
        <v>108</v>
      </c>
      <c r="L42" s="117">
        <v>22</v>
      </c>
      <c r="M42" s="117">
        <v>75</v>
      </c>
      <c r="N42" s="139">
        <v>57</v>
      </c>
    </row>
    <row r="43" spans="1:14" x14ac:dyDescent="0.25">
      <c r="A43" s="5"/>
      <c r="B43" s="120" t="s">
        <v>669</v>
      </c>
      <c r="C43" s="108" t="s">
        <v>735</v>
      </c>
      <c r="D43" s="138">
        <v>44480.486805555556</v>
      </c>
      <c r="E43" s="138">
        <v>44481.306944444441</v>
      </c>
      <c r="F43" s="138">
        <v>44481.495833333334</v>
      </c>
      <c r="G43" s="108" t="s">
        <v>734</v>
      </c>
      <c r="H43" s="108" t="s">
        <v>672</v>
      </c>
      <c r="I43" s="117">
        <v>18</v>
      </c>
      <c r="J43" s="117">
        <v>0</v>
      </c>
      <c r="K43" s="117">
        <v>18</v>
      </c>
      <c r="L43" s="117">
        <v>0</v>
      </c>
      <c r="M43" s="117">
        <v>0</v>
      </c>
      <c r="N43" s="139">
        <v>0</v>
      </c>
    </row>
    <row r="44" spans="1:14" x14ac:dyDescent="0.25">
      <c r="A44" s="5"/>
      <c r="B44" s="120" t="s">
        <v>669</v>
      </c>
      <c r="C44" s="108" t="s">
        <v>736</v>
      </c>
      <c r="D44" s="138">
        <v>44480.21875</v>
      </c>
      <c r="E44" s="138">
        <v>44481.306944444441</v>
      </c>
      <c r="F44" s="138">
        <v>44481.451388888891</v>
      </c>
      <c r="G44" s="108" t="s">
        <v>683</v>
      </c>
      <c r="H44" s="108" t="s">
        <v>737</v>
      </c>
      <c r="I44" s="117">
        <v>9</v>
      </c>
      <c r="J44" s="117">
        <v>7</v>
      </c>
      <c r="K44" s="117">
        <v>1</v>
      </c>
      <c r="L44" s="117">
        <v>0</v>
      </c>
      <c r="M44" s="117">
        <v>2</v>
      </c>
      <c r="N44" s="139">
        <v>1</v>
      </c>
    </row>
    <row r="45" spans="1:14" x14ac:dyDescent="0.25">
      <c r="A45" s="5"/>
      <c r="B45" s="120" t="s">
        <v>669</v>
      </c>
      <c r="C45" s="108" t="s">
        <v>738</v>
      </c>
      <c r="D45" s="138">
        <v>44480.309027777781</v>
      </c>
      <c r="E45" s="138">
        <v>44481.432638888888</v>
      </c>
      <c r="F45" s="138">
        <v>44481.638888888891</v>
      </c>
      <c r="G45" s="108" t="s">
        <v>697</v>
      </c>
      <c r="H45" s="108" t="s">
        <v>677</v>
      </c>
      <c r="I45" s="117">
        <v>1</v>
      </c>
      <c r="J45" s="117">
        <v>0</v>
      </c>
      <c r="K45" s="117">
        <v>1</v>
      </c>
      <c r="L45" s="117">
        <v>0</v>
      </c>
      <c r="M45" s="117">
        <v>0</v>
      </c>
      <c r="N45" s="139">
        <v>0</v>
      </c>
    </row>
    <row r="46" spans="1:14" x14ac:dyDescent="0.25">
      <c r="A46" s="5"/>
      <c r="B46" s="120" t="s">
        <v>669</v>
      </c>
      <c r="C46" s="108" t="s">
        <v>739</v>
      </c>
      <c r="D46" s="138">
        <v>44480.347222222219</v>
      </c>
      <c r="E46" s="138">
        <v>44481.306944444441</v>
      </c>
      <c r="F46" s="138">
        <v>44481.741666666669</v>
      </c>
      <c r="G46" s="108" t="s">
        <v>740</v>
      </c>
      <c r="H46" s="108" t="s">
        <v>677</v>
      </c>
      <c r="I46" s="117">
        <v>23</v>
      </c>
      <c r="J46" s="117">
        <v>19</v>
      </c>
      <c r="K46" s="117">
        <v>4</v>
      </c>
      <c r="L46" s="117">
        <v>0</v>
      </c>
      <c r="M46" s="117">
        <v>3</v>
      </c>
      <c r="N46" s="139">
        <v>0</v>
      </c>
    </row>
    <row r="47" spans="1:14" x14ac:dyDescent="0.25">
      <c r="A47" s="5"/>
      <c r="B47" s="120" t="s">
        <v>669</v>
      </c>
      <c r="C47" s="108" t="s">
        <v>741</v>
      </c>
      <c r="D47" s="138">
        <v>44480.26458333333</v>
      </c>
      <c r="E47" s="138">
        <v>44480.821527777778</v>
      </c>
      <c r="F47" s="138">
        <v>44481.416666666664</v>
      </c>
      <c r="G47" s="108" t="s">
        <v>730</v>
      </c>
      <c r="H47" s="108" t="s">
        <v>689</v>
      </c>
      <c r="I47" s="117">
        <v>47</v>
      </c>
      <c r="J47" s="117">
        <v>40</v>
      </c>
      <c r="K47" s="117">
        <v>4</v>
      </c>
      <c r="L47" s="117">
        <v>0</v>
      </c>
      <c r="M47" s="117">
        <v>14</v>
      </c>
      <c r="N47" s="139">
        <v>3</v>
      </c>
    </row>
    <row r="48" spans="1:14" x14ac:dyDescent="0.25">
      <c r="A48" s="5"/>
      <c r="B48" s="120" t="s">
        <v>669</v>
      </c>
      <c r="C48" s="108" t="s">
        <v>742</v>
      </c>
      <c r="D48" s="138">
        <v>44480.513888888891</v>
      </c>
      <c r="E48" s="138">
        <v>44481.234722222223</v>
      </c>
      <c r="F48" s="138">
        <v>44481.456944444442</v>
      </c>
      <c r="G48" s="108" t="s">
        <v>674</v>
      </c>
      <c r="H48" s="108" t="s">
        <v>713</v>
      </c>
      <c r="I48" s="117">
        <v>5</v>
      </c>
      <c r="J48" s="117">
        <v>0</v>
      </c>
      <c r="K48" s="117">
        <v>5</v>
      </c>
      <c r="L48" s="117">
        <v>0</v>
      </c>
      <c r="M48" s="117">
        <v>0</v>
      </c>
      <c r="N48" s="139">
        <v>0</v>
      </c>
    </row>
    <row r="49" spans="1:14" x14ac:dyDescent="0.25">
      <c r="A49" s="5"/>
      <c r="B49" s="120" t="s">
        <v>669</v>
      </c>
      <c r="C49" s="108" t="s">
        <v>743</v>
      </c>
      <c r="D49" s="138">
        <v>44480.504861111112</v>
      </c>
      <c r="E49" s="138">
        <v>44481.234722222223</v>
      </c>
      <c r="F49" s="138">
        <v>44481.456250000003</v>
      </c>
      <c r="G49" s="108" t="s">
        <v>674</v>
      </c>
      <c r="H49" s="108" t="s">
        <v>713</v>
      </c>
      <c r="I49" s="117">
        <v>2</v>
      </c>
      <c r="J49" s="117">
        <v>0</v>
      </c>
      <c r="K49" s="117">
        <v>1</v>
      </c>
      <c r="L49" s="117">
        <v>0</v>
      </c>
      <c r="M49" s="117">
        <v>0</v>
      </c>
      <c r="N49" s="139">
        <v>1</v>
      </c>
    </row>
    <row r="50" spans="1:14" x14ac:dyDescent="0.25">
      <c r="A50" s="5"/>
      <c r="B50" s="120" t="s">
        <v>669</v>
      </c>
      <c r="C50" s="108" t="s">
        <v>744</v>
      </c>
      <c r="D50" s="138">
        <v>44480.168055555558</v>
      </c>
      <c r="E50" s="138">
        <v>44480.739583333336</v>
      </c>
      <c r="F50" s="138">
        <v>44481.42291666667</v>
      </c>
      <c r="G50" s="108" t="s">
        <v>726</v>
      </c>
      <c r="H50" s="108" t="s">
        <v>672</v>
      </c>
      <c r="I50" s="117">
        <v>8</v>
      </c>
      <c r="J50" s="117">
        <v>3</v>
      </c>
      <c r="K50" s="117">
        <v>3</v>
      </c>
      <c r="L50" s="117">
        <v>0</v>
      </c>
      <c r="M50" s="117">
        <v>0</v>
      </c>
      <c r="N50" s="139">
        <v>2</v>
      </c>
    </row>
    <row r="51" spans="1:14" x14ac:dyDescent="0.25">
      <c r="A51" s="5"/>
      <c r="B51" s="120" t="s">
        <v>669</v>
      </c>
      <c r="C51" s="108" t="s">
        <v>745</v>
      </c>
      <c r="D51" s="138">
        <v>44480.356944444444</v>
      </c>
      <c r="E51" s="138">
        <v>44481.536805555559</v>
      </c>
      <c r="F51" s="138">
        <v>44481.663888888892</v>
      </c>
      <c r="G51" s="108" t="s">
        <v>686</v>
      </c>
      <c r="H51" s="108" t="s">
        <v>672</v>
      </c>
      <c r="I51" s="117">
        <v>44</v>
      </c>
      <c r="J51" s="117">
        <v>33</v>
      </c>
      <c r="K51" s="117">
        <v>9</v>
      </c>
      <c r="L51" s="117">
        <v>1</v>
      </c>
      <c r="M51" s="117">
        <v>4</v>
      </c>
      <c r="N51" s="139">
        <v>2</v>
      </c>
    </row>
    <row r="52" spans="1:14" x14ac:dyDescent="0.25">
      <c r="A52" s="5"/>
      <c r="B52" s="120" t="s">
        <v>669</v>
      </c>
      <c r="C52" s="108" t="s">
        <v>746</v>
      </c>
      <c r="D52" s="138">
        <v>44480.280555555553</v>
      </c>
      <c r="E52" s="138">
        <v>44480.821527777778</v>
      </c>
      <c r="F52" s="138">
        <v>44481.438194444447</v>
      </c>
      <c r="G52" s="108" t="s">
        <v>710</v>
      </c>
      <c r="H52" s="108" t="s">
        <v>672</v>
      </c>
      <c r="I52" s="117">
        <v>7</v>
      </c>
      <c r="J52" s="117">
        <v>7</v>
      </c>
      <c r="K52" s="117">
        <v>0</v>
      </c>
      <c r="L52" s="117">
        <v>0</v>
      </c>
      <c r="M52" s="117">
        <v>0</v>
      </c>
      <c r="N52" s="139">
        <v>0</v>
      </c>
    </row>
    <row r="53" spans="1:14" x14ac:dyDescent="0.25">
      <c r="A53" s="5"/>
      <c r="B53" s="120" t="s">
        <v>669</v>
      </c>
      <c r="C53" s="108" t="s">
        <v>747</v>
      </c>
      <c r="D53" s="138">
        <v>44480.311111111114</v>
      </c>
      <c r="E53" s="138">
        <v>44481.306944444441</v>
      </c>
      <c r="F53" s="138">
        <v>44481.73333333333</v>
      </c>
      <c r="G53" s="108" t="s">
        <v>748</v>
      </c>
      <c r="H53" s="108" t="s">
        <v>672</v>
      </c>
      <c r="I53" s="117">
        <v>116</v>
      </c>
      <c r="J53" s="117">
        <v>66</v>
      </c>
      <c r="K53" s="117">
        <v>31</v>
      </c>
      <c r="L53" s="117">
        <v>3</v>
      </c>
      <c r="M53" s="117">
        <v>4</v>
      </c>
      <c r="N53" s="139">
        <v>19</v>
      </c>
    </row>
    <row r="54" spans="1:14" x14ac:dyDescent="0.25">
      <c r="A54" s="5"/>
      <c r="B54" s="120" t="s">
        <v>669</v>
      </c>
      <c r="C54" s="108" t="s">
        <v>749</v>
      </c>
      <c r="D54" s="138">
        <v>44480.272916666669</v>
      </c>
      <c r="E54" s="138">
        <v>44481.513888888891</v>
      </c>
      <c r="F54" s="138">
        <v>44481.611805555556</v>
      </c>
      <c r="G54" s="108" t="s">
        <v>750</v>
      </c>
      <c r="H54" s="108" t="s">
        <v>672</v>
      </c>
      <c r="I54" s="117">
        <v>31</v>
      </c>
      <c r="J54" s="117">
        <v>20</v>
      </c>
      <c r="K54" s="117">
        <v>7</v>
      </c>
      <c r="L54" s="117">
        <v>1</v>
      </c>
      <c r="M54" s="117">
        <v>4</v>
      </c>
      <c r="N54" s="139">
        <v>4</v>
      </c>
    </row>
    <row r="55" spans="1:14" x14ac:dyDescent="0.25">
      <c r="A55" s="5"/>
      <c r="B55" s="120" t="s">
        <v>669</v>
      </c>
      <c r="C55" s="108" t="s">
        <v>751</v>
      </c>
      <c r="D55" s="138">
        <v>44480.297222222223</v>
      </c>
      <c r="E55" s="138">
        <v>44481.513888888891</v>
      </c>
      <c r="F55" s="138">
        <v>44481.729166666664</v>
      </c>
      <c r="G55" s="108" t="s">
        <v>750</v>
      </c>
      <c r="H55" s="108" t="s">
        <v>672</v>
      </c>
      <c r="I55" s="117">
        <v>242</v>
      </c>
      <c r="J55" s="117">
        <v>155</v>
      </c>
      <c r="K55" s="117">
        <v>37</v>
      </c>
      <c r="L55" s="117">
        <v>5</v>
      </c>
      <c r="M55" s="117">
        <v>32</v>
      </c>
      <c r="N55" s="139">
        <v>50</v>
      </c>
    </row>
    <row r="56" spans="1:14" x14ac:dyDescent="0.25">
      <c r="A56" s="5"/>
      <c r="B56" s="120" t="s">
        <v>669</v>
      </c>
      <c r="C56" s="108" t="s">
        <v>752</v>
      </c>
      <c r="D56" s="138">
        <v>44480.509027777778</v>
      </c>
      <c r="E56" s="138">
        <v>44481.234722222223</v>
      </c>
      <c r="F56" s="138">
        <v>44481.459027777775</v>
      </c>
      <c r="G56" s="108" t="s">
        <v>674</v>
      </c>
      <c r="H56" s="108" t="s">
        <v>672</v>
      </c>
      <c r="I56" s="117">
        <v>11</v>
      </c>
      <c r="J56" s="117">
        <v>8</v>
      </c>
      <c r="K56" s="117">
        <v>1</v>
      </c>
      <c r="L56" s="117">
        <v>0</v>
      </c>
      <c r="M56" s="117">
        <v>0</v>
      </c>
      <c r="N56" s="139">
        <v>2</v>
      </c>
    </row>
    <row r="57" spans="1:14" x14ac:dyDescent="0.25">
      <c r="A57" s="5"/>
      <c r="B57" s="120" t="s">
        <v>669</v>
      </c>
      <c r="C57" s="108" t="s">
        <v>753</v>
      </c>
      <c r="D57" s="138">
        <v>44480.182638888888</v>
      </c>
      <c r="E57" s="138">
        <v>44481.513888888891</v>
      </c>
      <c r="F57" s="138">
        <v>44481.613194444442</v>
      </c>
      <c r="G57" s="108" t="s">
        <v>676</v>
      </c>
      <c r="H57" s="108" t="s">
        <v>672</v>
      </c>
      <c r="I57" s="117">
        <v>44</v>
      </c>
      <c r="J57" s="117">
        <v>29</v>
      </c>
      <c r="K57" s="117">
        <v>9</v>
      </c>
      <c r="L57" s="117">
        <v>1</v>
      </c>
      <c r="M57" s="117">
        <v>2</v>
      </c>
      <c r="N57" s="139">
        <v>6</v>
      </c>
    </row>
    <row r="58" spans="1:14" x14ac:dyDescent="0.25">
      <c r="A58" s="5"/>
      <c r="B58" s="120" t="s">
        <v>669</v>
      </c>
      <c r="C58" s="108" t="s">
        <v>754</v>
      </c>
      <c r="D58" s="138">
        <v>44480.259722222225</v>
      </c>
      <c r="E58" s="138">
        <v>44481.501388888886</v>
      </c>
      <c r="F58" s="138">
        <v>44481.704861111109</v>
      </c>
      <c r="G58" s="108" t="s">
        <v>755</v>
      </c>
      <c r="H58" s="108" t="s">
        <v>689</v>
      </c>
      <c r="I58" s="117">
        <v>487</v>
      </c>
      <c r="J58" s="117">
        <v>411</v>
      </c>
      <c r="K58" s="117">
        <v>70</v>
      </c>
      <c r="L58" s="117">
        <v>23</v>
      </c>
      <c r="M58" s="117">
        <v>108</v>
      </c>
      <c r="N58" s="139">
        <v>6</v>
      </c>
    </row>
    <row r="59" spans="1:14" x14ac:dyDescent="0.25">
      <c r="A59" s="5"/>
      <c r="B59" s="120" t="s">
        <v>669</v>
      </c>
      <c r="C59" s="108" t="s">
        <v>756</v>
      </c>
      <c r="D59" s="138">
        <v>44480.263888888891</v>
      </c>
      <c r="E59" s="138">
        <v>44481.306944444441</v>
      </c>
      <c r="F59" s="138">
        <v>44481.613194444442</v>
      </c>
      <c r="G59" s="108" t="s">
        <v>730</v>
      </c>
      <c r="H59" s="108" t="s">
        <v>689</v>
      </c>
      <c r="I59" s="117">
        <v>2301</v>
      </c>
      <c r="J59" s="117">
        <v>2088</v>
      </c>
      <c r="K59" s="117">
        <v>201</v>
      </c>
      <c r="L59" s="117">
        <v>186</v>
      </c>
      <c r="M59" s="117">
        <v>585</v>
      </c>
      <c r="N59" s="139">
        <v>12</v>
      </c>
    </row>
    <row r="60" spans="1:14" x14ac:dyDescent="0.25">
      <c r="A60" s="5"/>
      <c r="B60" s="120" t="s">
        <v>669</v>
      </c>
      <c r="C60" s="108" t="s">
        <v>757</v>
      </c>
      <c r="D60" s="138">
        <v>44480.269444444442</v>
      </c>
      <c r="E60" s="138">
        <v>44481.306944444441</v>
      </c>
      <c r="F60" s="138">
        <v>44481.59375</v>
      </c>
      <c r="G60" s="108" t="s">
        <v>730</v>
      </c>
      <c r="H60" s="108" t="s">
        <v>684</v>
      </c>
      <c r="I60" s="117">
        <v>5</v>
      </c>
      <c r="J60" s="117">
        <v>3</v>
      </c>
      <c r="K60" s="117">
        <v>0</v>
      </c>
      <c r="L60" s="117">
        <v>0</v>
      </c>
      <c r="M60" s="117">
        <v>0</v>
      </c>
      <c r="N60" s="139">
        <v>2</v>
      </c>
    </row>
    <row r="61" spans="1:14" x14ac:dyDescent="0.25">
      <c r="A61" s="5"/>
      <c r="B61" s="120" t="s">
        <v>669</v>
      </c>
      <c r="C61" s="108" t="s">
        <v>758</v>
      </c>
      <c r="D61" s="138">
        <v>44480.261805555558</v>
      </c>
      <c r="E61" s="138">
        <v>44481.432638888888</v>
      </c>
      <c r="F61" s="138">
        <v>44481.703472222223</v>
      </c>
      <c r="G61" s="108" t="s">
        <v>759</v>
      </c>
      <c r="H61" s="108" t="s">
        <v>689</v>
      </c>
      <c r="I61" s="117">
        <v>1133</v>
      </c>
      <c r="J61" s="117">
        <v>905</v>
      </c>
      <c r="K61" s="117">
        <v>178</v>
      </c>
      <c r="L61" s="117">
        <v>70</v>
      </c>
      <c r="M61" s="117">
        <v>126</v>
      </c>
      <c r="N61" s="139">
        <v>50</v>
      </c>
    </row>
    <row r="62" spans="1:14" x14ac:dyDescent="0.25">
      <c r="A62" s="5"/>
      <c r="B62" s="120" t="s">
        <v>669</v>
      </c>
      <c r="C62" s="108" t="s">
        <v>760</v>
      </c>
      <c r="D62" s="138">
        <v>44480.513888888891</v>
      </c>
      <c r="E62" s="138">
        <v>44481.306944444441</v>
      </c>
      <c r="F62" s="138">
        <v>44481.503472222219</v>
      </c>
      <c r="G62" s="108" t="s">
        <v>734</v>
      </c>
      <c r="H62" s="108" t="s">
        <v>672</v>
      </c>
      <c r="I62" s="117">
        <v>177</v>
      </c>
      <c r="J62" s="117">
        <v>132</v>
      </c>
      <c r="K62" s="117">
        <v>42</v>
      </c>
      <c r="L62" s="117">
        <v>9</v>
      </c>
      <c r="M62" s="117">
        <v>40</v>
      </c>
      <c r="N62" s="139">
        <v>3</v>
      </c>
    </row>
    <row r="63" spans="1:14" x14ac:dyDescent="0.25">
      <c r="A63" s="5"/>
      <c r="B63" s="120" t="s">
        <v>669</v>
      </c>
      <c r="C63" s="108" t="s">
        <v>761</v>
      </c>
      <c r="D63" s="138">
        <v>44480.323611111111</v>
      </c>
      <c r="E63" s="138">
        <v>44481.432638888888</v>
      </c>
      <c r="F63" s="138">
        <v>44481.604166666664</v>
      </c>
      <c r="G63" s="108" t="s">
        <v>762</v>
      </c>
      <c r="H63" s="108" t="s">
        <v>672</v>
      </c>
      <c r="I63" s="117">
        <v>31</v>
      </c>
      <c r="J63" s="117">
        <v>8</v>
      </c>
      <c r="K63" s="117">
        <v>21</v>
      </c>
      <c r="L63" s="117">
        <v>0</v>
      </c>
      <c r="M63" s="117">
        <v>1</v>
      </c>
      <c r="N63" s="139">
        <v>2</v>
      </c>
    </row>
    <row r="64" spans="1:14" x14ac:dyDescent="0.25">
      <c r="A64" s="5"/>
      <c r="B64" s="120" t="s">
        <v>669</v>
      </c>
      <c r="C64" s="108" t="s">
        <v>763</v>
      </c>
      <c r="D64" s="138">
        <v>44480.288888888892</v>
      </c>
      <c r="E64" s="138">
        <v>44480.739583333336</v>
      </c>
      <c r="F64" s="138">
        <v>44481.45208333333</v>
      </c>
      <c r="G64" s="108" t="s">
        <v>715</v>
      </c>
      <c r="H64" s="108" t="s">
        <v>672</v>
      </c>
      <c r="I64" s="117">
        <v>791</v>
      </c>
      <c r="J64" s="117">
        <v>777</v>
      </c>
      <c r="K64" s="117">
        <v>14</v>
      </c>
      <c r="L64" s="117">
        <v>95</v>
      </c>
      <c r="M64" s="117">
        <v>294</v>
      </c>
      <c r="N64" s="139">
        <v>0</v>
      </c>
    </row>
    <row r="65" spans="1:14" x14ac:dyDescent="0.25">
      <c r="A65" s="5"/>
      <c r="B65" s="120" t="s">
        <v>669</v>
      </c>
      <c r="C65" s="108" t="s">
        <v>764</v>
      </c>
      <c r="D65" s="138">
        <v>44480.265972222223</v>
      </c>
      <c r="E65" s="138">
        <v>44480.739583333336</v>
      </c>
      <c r="F65" s="138">
        <v>44481.486805555556</v>
      </c>
      <c r="G65" s="108" t="s">
        <v>715</v>
      </c>
      <c r="H65" s="108" t="s">
        <v>672</v>
      </c>
      <c r="I65" s="117">
        <v>120</v>
      </c>
      <c r="J65" s="117">
        <v>92</v>
      </c>
      <c r="K65" s="117">
        <v>16</v>
      </c>
      <c r="L65" s="117">
        <v>8</v>
      </c>
      <c r="M65" s="117">
        <v>23</v>
      </c>
      <c r="N65" s="139">
        <v>12</v>
      </c>
    </row>
    <row r="66" spans="1:14" x14ac:dyDescent="0.25">
      <c r="A66" s="5"/>
      <c r="B66" s="120" t="s">
        <v>669</v>
      </c>
      <c r="C66" s="108" t="s">
        <v>765</v>
      </c>
      <c r="D66" s="138">
        <v>44480.491666666669</v>
      </c>
      <c r="E66" s="138">
        <v>44481.370138888888</v>
      </c>
      <c r="F66" s="138">
        <v>44481.518750000003</v>
      </c>
      <c r="G66" s="108" t="s">
        <v>695</v>
      </c>
      <c r="H66" s="108" t="s">
        <v>689</v>
      </c>
      <c r="I66" s="117">
        <v>58</v>
      </c>
      <c r="J66" s="117">
        <v>43</v>
      </c>
      <c r="K66" s="117">
        <v>13</v>
      </c>
      <c r="L66" s="117">
        <v>0</v>
      </c>
      <c r="M66" s="117">
        <v>3</v>
      </c>
      <c r="N66" s="139">
        <v>2</v>
      </c>
    </row>
    <row r="67" spans="1:14" x14ac:dyDescent="0.25">
      <c r="A67" s="5"/>
      <c r="B67" s="120" t="s">
        <v>669</v>
      </c>
      <c r="C67" s="108" t="s">
        <v>766</v>
      </c>
      <c r="D67" s="138">
        <v>44480.270138888889</v>
      </c>
      <c r="E67" s="138">
        <v>44481.432638888888</v>
      </c>
      <c r="F67" s="138">
        <v>44481.521527777775</v>
      </c>
      <c r="G67" s="108" t="s">
        <v>691</v>
      </c>
      <c r="H67" s="108" t="s">
        <v>713</v>
      </c>
      <c r="I67" s="117">
        <v>37</v>
      </c>
      <c r="J67" s="117">
        <v>24</v>
      </c>
      <c r="K67" s="117">
        <v>7</v>
      </c>
      <c r="L67" s="117">
        <v>3</v>
      </c>
      <c r="M67" s="117">
        <v>1</v>
      </c>
      <c r="N67" s="139">
        <v>6</v>
      </c>
    </row>
    <row r="68" spans="1:14" x14ac:dyDescent="0.25">
      <c r="A68" s="5"/>
      <c r="B68" s="120" t="s">
        <v>669</v>
      </c>
      <c r="C68" s="108" t="s">
        <v>767</v>
      </c>
      <c r="D68" s="138">
        <v>44480.29791666667</v>
      </c>
      <c r="E68" s="138">
        <v>44481.432638888888</v>
      </c>
      <c r="F68" s="138">
        <v>44481.561805555553</v>
      </c>
      <c r="G68" s="108" t="s">
        <v>691</v>
      </c>
      <c r="H68" s="108" t="s">
        <v>672</v>
      </c>
      <c r="I68" s="117">
        <v>117</v>
      </c>
      <c r="J68" s="117">
        <v>71</v>
      </c>
      <c r="K68" s="117">
        <v>27</v>
      </c>
      <c r="L68" s="117">
        <v>4</v>
      </c>
      <c r="M68" s="117">
        <v>7</v>
      </c>
      <c r="N68" s="139">
        <v>19</v>
      </c>
    </row>
    <row r="69" spans="1:14" x14ac:dyDescent="0.25">
      <c r="A69" s="5"/>
      <c r="B69" s="120" t="s">
        <v>669</v>
      </c>
      <c r="C69" s="108" t="s">
        <v>768</v>
      </c>
      <c r="D69" s="138">
        <v>44480.318749999999</v>
      </c>
      <c r="E69" s="138">
        <v>44481.513888888891</v>
      </c>
      <c r="F69" s="138">
        <v>44481.774305555555</v>
      </c>
      <c r="G69" s="108" t="s">
        <v>769</v>
      </c>
      <c r="H69" s="108" t="s">
        <v>672</v>
      </c>
      <c r="I69" s="117">
        <v>272</v>
      </c>
      <c r="J69" s="117">
        <v>185</v>
      </c>
      <c r="K69" s="117">
        <v>55</v>
      </c>
      <c r="L69" s="117">
        <v>9</v>
      </c>
      <c r="M69" s="117">
        <v>18</v>
      </c>
      <c r="N69" s="139">
        <v>32</v>
      </c>
    </row>
    <row r="70" spans="1:14" x14ac:dyDescent="0.25">
      <c r="A70" s="5"/>
      <c r="B70" s="120" t="s">
        <v>669</v>
      </c>
      <c r="C70" s="108" t="s">
        <v>770</v>
      </c>
      <c r="D70" s="138">
        <v>44480.299305555556</v>
      </c>
      <c r="E70" s="138">
        <v>44481.513888888891</v>
      </c>
      <c r="F70" s="138">
        <v>44481.73333333333</v>
      </c>
      <c r="G70" s="108" t="s">
        <v>769</v>
      </c>
      <c r="H70" s="108" t="s">
        <v>672</v>
      </c>
      <c r="I70" s="117">
        <v>57</v>
      </c>
      <c r="J70" s="117">
        <v>50</v>
      </c>
      <c r="K70" s="117">
        <v>3</v>
      </c>
      <c r="L70" s="117">
        <v>3</v>
      </c>
      <c r="M70" s="117">
        <v>4</v>
      </c>
      <c r="N70" s="139">
        <v>4</v>
      </c>
    </row>
    <row r="71" spans="1:14" x14ac:dyDescent="0.25">
      <c r="A71" s="5"/>
      <c r="B71" s="120" t="s">
        <v>669</v>
      </c>
      <c r="C71" s="108" t="s">
        <v>771</v>
      </c>
      <c r="D71" s="138">
        <v>44480.282638888886</v>
      </c>
      <c r="E71" s="138">
        <v>44481.513888888891</v>
      </c>
      <c r="F71" s="138">
        <v>44481.74722222222</v>
      </c>
      <c r="G71" s="108" t="s">
        <v>750</v>
      </c>
      <c r="H71" s="108" t="s">
        <v>672</v>
      </c>
      <c r="I71" s="117">
        <v>36</v>
      </c>
      <c r="J71" s="117">
        <v>19</v>
      </c>
      <c r="K71" s="117">
        <v>8</v>
      </c>
      <c r="L71" s="117">
        <v>4</v>
      </c>
      <c r="M71" s="117">
        <v>1</v>
      </c>
      <c r="N71" s="139">
        <v>9</v>
      </c>
    </row>
    <row r="72" spans="1:14" x14ac:dyDescent="0.25">
      <c r="A72" s="5"/>
      <c r="B72" s="120" t="s">
        <v>669</v>
      </c>
      <c r="C72" s="108" t="s">
        <v>772</v>
      </c>
      <c r="D72" s="138">
        <v>44480.272916666669</v>
      </c>
      <c r="E72" s="138">
        <v>44480.821527777778</v>
      </c>
      <c r="F72" s="138">
        <v>44481.484027777777</v>
      </c>
      <c r="G72" s="108" t="s">
        <v>710</v>
      </c>
      <c r="H72" s="108" t="s">
        <v>672</v>
      </c>
      <c r="I72" s="117">
        <v>1014</v>
      </c>
      <c r="J72" s="117">
        <v>940</v>
      </c>
      <c r="K72" s="117">
        <v>64</v>
      </c>
      <c r="L72" s="117">
        <v>100</v>
      </c>
      <c r="M72" s="117">
        <v>293</v>
      </c>
      <c r="N72" s="139">
        <v>10</v>
      </c>
    </row>
    <row r="73" spans="1:14" x14ac:dyDescent="0.25">
      <c r="A73" s="5"/>
      <c r="B73" s="120" t="s">
        <v>669</v>
      </c>
      <c r="C73" s="108" t="s">
        <v>773</v>
      </c>
      <c r="D73" s="138">
        <v>44480.068749999999</v>
      </c>
      <c r="E73" s="138">
        <v>44480.821527777778</v>
      </c>
      <c r="F73" s="138">
        <v>44481.70416666667</v>
      </c>
      <c r="G73" s="108" t="s">
        <v>710</v>
      </c>
      <c r="H73" s="108" t="s">
        <v>672</v>
      </c>
      <c r="I73" s="117">
        <v>214</v>
      </c>
      <c r="J73" s="117">
        <v>199</v>
      </c>
      <c r="K73" s="117">
        <v>14</v>
      </c>
      <c r="L73" s="117">
        <v>22</v>
      </c>
      <c r="M73" s="117">
        <v>44</v>
      </c>
      <c r="N73" s="139">
        <v>1</v>
      </c>
    </row>
    <row r="74" spans="1:14" x14ac:dyDescent="0.25">
      <c r="A74" s="5"/>
      <c r="B74" s="120" t="s">
        <v>669</v>
      </c>
      <c r="C74" s="108" t="s">
        <v>774</v>
      </c>
      <c r="D74" s="138">
        <v>44480.279861111114</v>
      </c>
      <c r="E74" s="138">
        <v>44480.821527777778</v>
      </c>
      <c r="F74" s="138">
        <v>44481.572222222225</v>
      </c>
      <c r="G74" s="108" t="s">
        <v>775</v>
      </c>
      <c r="H74" s="108" t="s">
        <v>672</v>
      </c>
      <c r="I74" s="117">
        <v>865</v>
      </c>
      <c r="J74" s="117">
        <v>753</v>
      </c>
      <c r="K74" s="117">
        <v>85</v>
      </c>
      <c r="L74" s="117">
        <v>77</v>
      </c>
      <c r="M74" s="117">
        <v>241</v>
      </c>
      <c r="N74" s="139">
        <v>27</v>
      </c>
    </row>
    <row r="75" spans="1:14" x14ac:dyDescent="0.25">
      <c r="A75" s="5"/>
      <c r="B75" s="120" t="s">
        <v>669</v>
      </c>
      <c r="C75" s="108" t="s">
        <v>776</v>
      </c>
      <c r="D75" s="138">
        <v>44480.262499999997</v>
      </c>
      <c r="E75" s="138">
        <v>44481.306944444441</v>
      </c>
      <c r="F75" s="138">
        <v>44481.536805555559</v>
      </c>
      <c r="G75" s="108" t="s">
        <v>730</v>
      </c>
      <c r="H75" s="108" t="s">
        <v>737</v>
      </c>
      <c r="I75" s="117">
        <v>124</v>
      </c>
      <c r="J75" s="117">
        <v>119</v>
      </c>
      <c r="K75" s="117">
        <v>5</v>
      </c>
      <c r="L75" s="117">
        <v>12</v>
      </c>
      <c r="M75" s="117">
        <v>49</v>
      </c>
      <c r="N75" s="139">
        <v>0</v>
      </c>
    </row>
    <row r="76" spans="1:14" x14ac:dyDescent="0.25">
      <c r="A76" s="5"/>
      <c r="B76" s="120" t="s">
        <v>669</v>
      </c>
      <c r="C76" s="108" t="s">
        <v>777</v>
      </c>
      <c r="D76" s="138">
        <v>44480.31527777778</v>
      </c>
      <c r="E76" s="138">
        <v>44481.432638888888</v>
      </c>
      <c r="F76" s="138">
        <v>44481.689583333333</v>
      </c>
      <c r="G76" s="108" t="s">
        <v>701</v>
      </c>
      <c r="H76" s="108" t="s">
        <v>677</v>
      </c>
      <c r="I76" s="117">
        <v>24</v>
      </c>
      <c r="J76" s="117">
        <v>13</v>
      </c>
      <c r="K76" s="117">
        <v>10</v>
      </c>
      <c r="L76" s="117">
        <v>0</v>
      </c>
      <c r="M76" s="117">
        <v>0</v>
      </c>
      <c r="N76" s="139">
        <v>1</v>
      </c>
    </row>
    <row r="77" spans="1:14" x14ac:dyDescent="0.25">
      <c r="A77" s="5"/>
      <c r="B77" s="120" t="s">
        <v>669</v>
      </c>
      <c r="C77" s="108" t="s">
        <v>778</v>
      </c>
      <c r="D77" s="138">
        <v>44480.482638888891</v>
      </c>
      <c r="E77" s="138">
        <v>44481.306944444441</v>
      </c>
      <c r="F77" s="138">
        <v>44481.556250000001</v>
      </c>
      <c r="G77" s="108" t="s">
        <v>701</v>
      </c>
      <c r="H77" s="108" t="s">
        <v>672</v>
      </c>
      <c r="I77" s="117">
        <v>56</v>
      </c>
      <c r="J77" s="117">
        <v>28</v>
      </c>
      <c r="K77" s="117">
        <v>10</v>
      </c>
      <c r="L77" s="117">
        <v>1</v>
      </c>
      <c r="M77" s="117">
        <v>1</v>
      </c>
      <c r="N77" s="139">
        <v>18</v>
      </c>
    </row>
    <row r="78" spans="1:14" x14ac:dyDescent="0.25">
      <c r="A78" s="5"/>
      <c r="B78" s="120" t="s">
        <v>669</v>
      </c>
      <c r="C78" s="108" t="s">
        <v>779</v>
      </c>
      <c r="D78" s="138">
        <v>44480.356944444444</v>
      </c>
      <c r="E78" s="138">
        <v>44481.47152777778</v>
      </c>
      <c r="F78" s="138">
        <v>44481.550694444442</v>
      </c>
      <c r="G78" s="108" t="s">
        <v>728</v>
      </c>
      <c r="H78" s="108" t="s">
        <v>677</v>
      </c>
      <c r="I78" s="117">
        <v>3</v>
      </c>
      <c r="J78" s="117">
        <v>0</v>
      </c>
      <c r="K78" s="117">
        <v>1</v>
      </c>
      <c r="L78" s="117">
        <v>0</v>
      </c>
      <c r="M78" s="117">
        <v>0</v>
      </c>
      <c r="N78" s="139">
        <v>2</v>
      </c>
    </row>
    <row r="79" spans="1:14" x14ac:dyDescent="0.25">
      <c r="A79" s="5"/>
      <c r="B79" s="120" t="s">
        <v>669</v>
      </c>
      <c r="C79" s="108" t="s">
        <v>780</v>
      </c>
      <c r="D79" s="138">
        <v>44480.268750000003</v>
      </c>
      <c r="E79" s="138">
        <v>44481.432638888888</v>
      </c>
      <c r="F79" s="138">
        <v>44481.696527777778</v>
      </c>
      <c r="G79" s="108" t="s">
        <v>691</v>
      </c>
      <c r="H79" s="108" t="s">
        <v>689</v>
      </c>
      <c r="I79" s="117">
        <v>335</v>
      </c>
      <c r="J79" s="117">
        <v>191</v>
      </c>
      <c r="K79" s="117">
        <v>76</v>
      </c>
      <c r="L79" s="117">
        <v>3</v>
      </c>
      <c r="M79" s="117">
        <v>9</v>
      </c>
      <c r="N79" s="139">
        <v>68</v>
      </c>
    </row>
    <row r="80" spans="1:14" x14ac:dyDescent="0.25">
      <c r="A80" s="5"/>
      <c r="B80" s="120" t="s">
        <v>669</v>
      </c>
      <c r="C80" s="108" t="s">
        <v>781</v>
      </c>
      <c r="D80" s="138">
        <v>44480.305555555555</v>
      </c>
      <c r="E80" s="138">
        <v>44481.432638888888</v>
      </c>
      <c r="F80" s="138">
        <v>44481.800694444442</v>
      </c>
      <c r="G80" s="108" t="s">
        <v>691</v>
      </c>
      <c r="H80" s="108" t="s">
        <v>689</v>
      </c>
      <c r="I80" s="117">
        <v>774</v>
      </c>
      <c r="J80" s="117">
        <v>583</v>
      </c>
      <c r="K80" s="117">
        <v>101</v>
      </c>
      <c r="L80" s="117">
        <v>33</v>
      </c>
      <c r="M80" s="117">
        <v>108</v>
      </c>
      <c r="N80" s="139">
        <v>90</v>
      </c>
    </row>
    <row r="81" spans="1:14" x14ac:dyDescent="0.25">
      <c r="A81" s="5"/>
      <c r="B81" s="120" t="s">
        <v>669</v>
      </c>
      <c r="C81" s="108" t="s">
        <v>782</v>
      </c>
      <c r="D81" s="138">
        <v>44480.75277777778</v>
      </c>
      <c r="E81" s="138">
        <v>44481.39166666667</v>
      </c>
      <c r="F81" s="138">
        <v>44481.567361111112</v>
      </c>
      <c r="G81" s="108" t="s">
        <v>783</v>
      </c>
      <c r="H81" s="108" t="s">
        <v>723</v>
      </c>
      <c r="I81" s="117">
        <v>10</v>
      </c>
      <c r="J81" s="117">
        <v>6</v>
      </c>
      <c r="K81" s="117">
        <v>3</v>
      </c>
      <c r="L81" s="117">
        <v>2</v>
      </c>
      <c r="M81" s="117">
        <v>0</v>
      </c>
      <c r="N81" s="139">
        <v>1</v>
      </c>
    </row>
    <row r="82" spans="1:14" x14ac:dyDescent="0.25">
      <c r="A82" s="5"/>
      <c r="B82" s="120" t="s">
        <v>669</v>
      </c>
      <c r="C82" s="108" t="s">
        <v>784</v>
      </c>
      <c r="D82" s="138">
        <v>44480.17083333333</v>
      </c>
      <c r="E82" s="138">
        <v>44481.175694444442</v>
      </c>
      <c r="F82" s="138">
        <v>44481.599999999999</v>
      </c>
      <c r="G82" s="108" t="s">
        <v>683</v>
      </c>
      <c r="H82" s="108" t="s">
        <v>689</v>
      </c>
      <c r="I82" s="117">
        <v>580</v>
      </c>
      <c r="J82" s="117">
        <v>514</v>
      </c>
      <c r="K82" s="117">
        <v>57</v>
      </c>
      <c r="L82" s="117">
        <v>31</v>
      </c>
      <c r="M82" s="117">
        <v>138</v>
      </c>
      <c r="N82" s="139">
        <v>9</v>
      </c>
    </row>
    <row r="83" spans="1:14" x14ac:dyDescent="0.25">
      <c r="A83" s="5"/>
      <c r="B83" s="120" t="s">
        <v>669</v>
      </c>
      <c r="C83" s="108" t="s">
        <v>785</v>
      </c>
      <c r="D83" s="138">
        <v>44480.359722222223</v>
      </c>
      <c r="E83" s="138">
        <v>44481.536805555559</v>
      </c>
      <c r="F83" s="138">
        <v>44481.606944444444</v>
      </c>
      <c r="G83" s="108" t="s">
        <v>786</v>
      </c>
      <c r="H83" s="108" t="s">
        <v>684</v>
      </c>
      <c r="I83" s="117">
        <v>13</v>
      </c>
      <c r="J83" s="117">
        <v>10</v>
      </c>
      <c r="K83" s="117">
        <v>3</v>
      </c>
      <c r="L83" s="117">
        <v>0</v>
      </c>
      <c r="M83" s="117">
        <v>0</v>
      </c>
      <c r="N83" s="139">
        <v>0</v>
      </c>
    </row>
    <row r="84" spans="1:14" x14ac:dyDescent="0.25">
      <c r="A84" s="5"/>
      <c r="B84" s="120" t="s">
        <v>669</v>
      </c>
      <c r="C84" s="108" t="s">
        <v>787</v>
      </c>
      <c r="D84" s="138">
        <v>44480.367361111108</v>
      </c>
      <c r="E84" s="138">
        <v>44481.536805555559</v>
      </c>
      <c r="F84" s="138">
        <v>44481.635416666664</v>
      </c>
      <c r="G84" s="108" t="s">
        <v>686</v>
      </c>
      <c r="H84" s="108" t="s">
        <v>723</v>
      </c>
      <c r="I84" s="117">
        <v>25</v>
      </c>
      <c r="J84" s="117">
        <v>13</v>
      </c>
      <c r="K84" s="117">
        <v>12</v>
      </c>
      <c r="L84" s="117">
        <v>1</v>
      </c>
      <c r="M84" s="117">
        <v>3</v>
      </c>
      <c r="N84" s="139">
        <v>0</v>
      </c>
    </row>
    <row r="85" spans="1:14" x14ac:dyDescent="0.25">
      <c r="A85" s="5"/>
      <c r="B85" s="120" t="s">
        <v>669</v>
      </c>
      <c r="C85" s="108" t="s">
        <v>788</v>
      </c>
      <c r="D85" s="138">
        <v>44480.52847222222</v>
      </c>
      <c r="E85" s="138">
        <v>44481.370138888888</v>
      </c>
      <c r="F85" s="138">
        <v>44482.072916666664</v>
      </c>
      <c r="G85" s="108" t="s">
        <v>674</v>
      </c>
      <c r="H85" s="108" t="s">
        <v>672</v>
      </c>
      <c r="I85" s="117">
        <v>595</v>
      </c>
      <c r="J85" s="117">
        <v>479</v>
      </c>
      <c r="K85" s="117">
        <v>103</v>
      </c>
      <c r="L85" s="117">
        <v>34</v>
      </c>
      <c r="M85" s="117">
        <v>160</v>
      </c>
      <c r="N85" s="139">
        <v>13</v>
      </c>
    </row>
    <row r="86" spans="1:14" x14ac:dyDescent="0.25">
      <c r="A86" s="5"/>
      <c r="B86" s="120" t="s">
        <v>669</v>
      </c>
      <c r="C86" s="108" t="s">
        <v>789</v>
      </c>
      <c r="D86" s="138">
        <v>44480.521527777775</v>
      </c>
      <c r="E86" s="138">
        <v>44481.234722222223</v>
      </c>
      <c r="F86" s="138">
        <v>44481.451388888891</v>
      </c>
      <c r="G86" s="108" t="s">
        <v>674</v>
      </c>
      <c r="H86" s="108" t="s">
        <v>672</v>
      </c>
      <c r="I86" s="117">
        <v>15</v>
      </c>
      <c r="J86" s="117">
        <v>4</v>
      </c>
      <c r="K86" s="117">
        <v>10</v>
      </c>
      <c r="L86" s="117">
        <v>0</v>
      </c>
      <c r="M86" s="117">
        <v>0</v>
      </c>
      <c r="N86" s="139">
        <v>1</v>
      </c>
    </row>
    <row r="87" spans="1:14" x14ac:dyDescent="0.25">
      <c r="A87" s="5"/>
      <c r="B87" s="120" t="s">
        <v>669</v>
      </c>
      <c r="C87" s="108" t="s">
        <v>790</v>
      </c>
      <c r="D87" s="138">
        <v>44480.488888888889</v>
      </c>
      <c r="E87" s="138">
        <v>44481.370138888888</v>
      </c>
      <c r="F87" s="138">
        <v>44481.606249999997</v>
      </c>
      <c r="G87" s="108" t="s">
        <v>695</v>
      </c>
      <c r="H87" s="108" t="s">
        <v>689</v>
      </c>
      <c r="I87" s="117">
        <v>39</v>
      </c>
      <c r="J87" s="117">
        <v>28</v>
      </c>
      <c r="K87" s="117">
        <v>5</v>
      </c>
      <c r="L87" s="117">
        <v>0</v>
      </c>
      <c r="M87" s="117">
        <v>5</v>
      </c>
      <c r="N87" s="139">
        <v>6</v>
      </c>
    </row>
    <row r="88" spans="1:14" x14ac:dyDescent="0.25">
      <c r="A88" s="5"/>
      <c r="B88" s="120" t="s">
        <v>669</v>
      </c>
      <c r="C88" s="108" t="s">
        <v>791</v>
      </c>
      <c r="D88" s="138">
        <v>44480.673611111109</v>
      </c>
      <c r="E88" s="138">
        <v>44481.175694444442</v>
      </c>
      <c r="F88" s="138">
        <v>44481.441666666666</v>
      </c>
      <c r="G88" s="108" t="s">
        <v>695</v>
      </c>
      <c r="H88" s="108" t="s">
        <v>684</v>
      </c>
      <c r="I88" s="117">
        <v>37</v>
      </c>
      <c r="J88" s="117">
        <v>24</v>
      </c>
      <c r="K88" s="117">
        <v>7</v>
      </c>
      <c r="L88" s="117">
        <v>1</v>
      </c>
      <c r="M88" s="117">
        <v>3</v>
      </c>
      <c r="N88" s="139">
        <v>6</v>
      </c>
    </row>
    <row r="89" spans="1:14" x14ac:dyDescent="0.25">
      <c r="A89" s="5"/>
      <c r="B89" s="120" t="s">
        <v>669</v>
      </c>
      <c r="C89" s="108" t="s">
        <v>792</v>
      </c>
      <c r="D89" s="138">
        <v>44480.066666666666</v>
      </c>
      <c r="E89" s="138">
        <v>44480.821527777778</v>
      </c>
      <c r="F89" s="138">
        <v>44481.426388888889</v>
      </c>
      <c r="G89" s="108" t="s">
        <v>710</v>
      </c>
      <c r="H89" s="108" t="s">
        <v>672</v>
      </c>
      <c r="I89" s="117">
        <v>766</v>
      </c>
      <c r="J89" s="117">
        <v>655</v>
      </c>
      <c r="K89" s="117">
        <v>69</v>
      </c>
      <c r="L89" s="117">
        <v>77</v>
      </c>
      <c r="M89" s="117">
        <v>200</v>
      </c>
      <c r="N89" s="139">
        <v>42</v>
      </c>
    </row>
    <row r="90" spans="1:14" x14ac:dyDescent="0.25">
      <c r="A90" s="5"/>
      <c r="B90" s="120" t="s">
        <v>669</v>
      </c>
      <c r="C90" s="108" t="s">
        <v>793</v>
      </c>
      <c r="D90" s="138">
        <v>44480.292361111111</v>
      </c>
      <c r="E90" s="138">
        <v>44481.513888888891</v>
      </c>
      <c r="F90" s="138">
        <v>44481.623611111114</v>
      </c>
      <c r="G90" s="108" t="s">
        <v>794</v>
      </c>
      <c r="H90" s="108" t="s">
        <v>713</v>
      </c>
      <c r="I90" s="117">
        <v>6</v>
      </c>
      <c r="J90" s="117">
        <v>4</v>
      </c>
      <c r="K90" s="117">
        <v>2</v>
      </c>
      <c r="L90" s="117">
        <v>0</v>
      </c>
      <c r="M90" s="117">
        <v>0</v>
      </c>
      <c r="N90" s="139">
        <v>0</v>
      </c>
    </row>
    <row r="91" spans="1:14" x14ac:dyDescent="0.25">
      <c r="A91" s="5"/>
      <c r="B91" s="120" t="s">
        <v>669</v>
      </c>
      <c r="C91" s="108" t="s">
        <v>795</v>
      </c>
      <c r="D91" s="138">
        <v>44480.314583333333</v>
      </c>
      <c r="E91" s="138">
        <v>44481.513888888891</v>
      </c>
      <c r="F91" s="138">
        <v>44481.604861111111</v>
      </c>
      <c r="G91" s="108" t="s">
        <v>794</v>
      </c>
      <c r="H91" s="108" t="s">
        <v>672</v>
      </c>
      <c r="I91" s="117">
        <v>61</v>
      </c>
      <c r="J91" s="117">
        <v>54</v>
      </c>
      <c r="K91" s="117">
        <v>3</v>
      </c>
      <c r="L91" s="117">
        <v>6</v>
      </c>
      <c r="M91" s="117">
        <v>5</v>
      </c>
      <c r="N91" s="139">
        <v>4</v>
      </c>
    </row>
    <row r="92" spans="1:14" x14ac:dyDescent="0.25">
      <c r="A92" s="5"/>
      <c r="B92" s="120" t="s">
        <v>669</v>
      </c>
      <c r="C92" s="108" t="s">
        <v>796</v>
      </c>
      <c r="D92" s="138">
        <v>44480.290277777778</v>
      </c>
      <c r="E92" s="138">
        <v>44480.785416666666</v>
      </c>
      <c r="F92" s="138">
        <v>44481.65902777778</v>
      </c>
      <c r="G92" s="108" t="s">
        <v>794</v>
      </c>
      <c r="H92" s="108" t="s">
        <v>672</v>
      </c>
      <c r="I92" s="117">
        <v>302</v>
      </c>
      <c r="J92" s="117">
        <v>250</v>
      </c>
      <c r="K92" s="117">
        <v>41</v>
      </c>
      <c r="L92" s="117">
        <v>22</v>
      </c>
      <c r="M92" s="117">
        <v>49</v>
      </c>
      <c r="N92" s="139">
        <v>11</v>
      </c>
    </row>
    <row r="93" spans="1:14" x14ac:dyDescent="0.25">
      <c r="A93" s="5"/>
      <c r="B93" s="120" t="s">
        <v>669</v>
      </c>
      <c r="C93" s="108" t="s">
        <v>797</v>
      </c>
      <c r="D93" s="138">
        <v>44480.295138888891</v>
      </c>
      <c r="E93" s="138">
        <v>44481.513888888891</v>
      </c>
      <c r="F93" s="138">
        <v>44481.709027777775</v>
      </c>
      <c r="G93" s="108" t="s">
        <v>794</v>
      </c>
      <c r="H93" s="108" t="s">
        <v>672</v>
      </c>
      <c r="I93" s="117">
        <v>374</v>
      </c>
      <c r="J93" s="117">
        <v>284</v>
      </c>
      <c r="K93" s="117">
        <v>70</v>
      </c>
      <c r="L93" s="117">
        <v>25</v>
      </c>
      <c r="M93" s="117">
        <v>24</v>
      </c>
      <c r="N93" s="139">
        <v>20</v>
      </c>
    </row>
    <row r="94" spans="1:14" x14ac:dyDescent="0.25">
      <c r="A94" s="5"/>
      <c r="B94" s="120" t="s">
        <v>669</v>
      </c>
      <c r="C94" s="108" t="s">
        <v>798</v>
      </c>
      <c r="D94" s="138">
        <v>44480.288194444445</v>
      </c>
      <c r="E94" s="138">
        <v>44481.513888888891</v>
      </c>
      <c r="F94" s="138">
        <v>44481.713194444441</v>
      </c>
      <c r="G94" s="108" t="s">
        <v>794</v>
      </c>
      <c r="H94" s="108" t="s">
        <v>672</v>
      </c>
      <c r="I94" s="117">
        <v>1951</v>
      </c>
      <c r="J94" s="117">
        <v>1869</v>
      </c>
      <c r="K94" s="117">
        <v>77</v>
      </c>
      <c r="L94" s="117">
        <v>215</v>
      </c>
      <c r="M94" s="117">
        <v>394</v>
      </c>
      <c r="N94" s="139">
        <v>5</v>
      </c>
    </row>
    <row r="95" spans="1:14" x14ac:dyDescent="0.25">
      <c r="A95" s="5"/>
      <c r="B95" s="120" t="s">
        <v>669</v>
      </c>
      <c r="C95" s="108" t="s">
        <v>799</v>
      </c>
      <c r="D95" s="138">
        <v>44480.286805555559</v>
      </c>
      <c r="E95" s="138">
        <v>44481.513888888891</v>
      </c>
      <c r="F95" s="138">
        <v>44481.602777777778</v>
      </c>
      <c r="G95" s="108" t="s">
        <v>794</v>
      </c>
      <c r="H95" s="108" t="s">
        <v>672</v>
      </c>
      <c r="I95" s="117">
        <v>316</v>
      </c>
      <c r="J95" s="117">
        <v>315</v>
      </c>
      <c r="K95" s="117">
        <v>1</v>
      </c>
      <c r="L95" s="117">
        <v>20</v>
      </c>
      <c r="M95" s="117">
        <v>138</v>
      </c>
      <c r="N95" s="139">
        <v>0</v>
      </c>
    </row>
    <row r="96" spans="1:14" x14ac:dyDescent="0.25">
      <c r="A96" s="5"/>
      <c r="B96" s="120" t="s">
        <v>669</v>
      </c>
      <c r="C96" s="108" t="s">
        <v>800</v>
      </c>
      <c r="D96" s="138">
        <v>44480.388194444444</v>
      </c>
      <c r="E96" s="138">
        <v>44481.536805555559</v>
      </c>
      <c r="F96" s="138">
        <v>44481.701388888891</v>
      </c>
      <c r="G96" s="108" t="s">
        <v>786</v>
      </c>
      <c r="H96" s="108" t="s">
        <v>672</v>
      </c>
      <c r="I96" s="117">
        <v>134</v>
      </c>
      <c r="J96" s="117">
        <v>90</v>
      </c>
      <c r="K96" s="117">
        <v>39</v>
      </c>
      <c r="L96" s="117">
        <v>10</v>
      </c>
      <c r="M96" s="117">
        <v>10</v>
      </c>
      <c r="N96" s="139">
        <v>5</v>
      </c>
    </row>
    <row r="97" spans="1:14" x14ac:dyDescent="0.25">
      <c r="A97" s="5"/>
      <c r="B97" s="120" t="s">
        <v>669</v>
      </c>
      <c r="C97" s="108" t="s">
        <v>801</v>
      </c>
      <c r="D97" s="138">
        <v>44480.275000000001</v>
      </c>
      <c r="E97" s="138">
        <v>44481.009027777778</v>
      </c>
      <c r="F97" s="138">
        <v>44481.570833333331</v>
      </c>
      <c r="G97" s="108" t="s">
        <v>710</v>
      </c>
      <c r="H97" s="108" t="s">
        <v>672</v>
      </c>
      <c r="I97" s="117">
        <v>604</v>
      </c>
      <c r="J97" s="117">
        <v>530</v>
      </c>
      <c r="K97" s="117">
        <v>71</v>
      </c>
      <c r="L97" s="117">
        <v>27</v>
      </c>
      <c r="M97" s="117">
        <v>33</v>
      </c>
      <c r="N97" s="139">
        <v>3</v>
      </c>
    </row>
    <row r="98" spans="1:14" x14ac:dyDescent="0.25">
      <c r="A98" s="5"/>
      <c r="B98" s="120" t="s">
        <v>669</v>
      </c>
      <c r="C98" s="108" t="s">
        <v>802</v>
      </c>
      <c r="D98" s="138">
        <v>44480.362500000003</v>
      </c>
      <c r="E98" s="138">
        <v>44481.536805555559</v>
      </c>
      <c r="F98" s="138">
        <v>44481.609027777777</v>
      </c>
      <c r="G98" s="108" t="s">
        <v>803</v>
      </c>
      <c r="H98" s="108" t="s">
        <v>672</v>
      </c>
      <c r="I98" s="117">
        <v>30</v>
      </c>
      <c r="J98" s="117">
        <v>4</v>
      </c>
      <c r="K98" s="117">
        <v>24</v>
      </c>
      <c r="L98" s="117">
        <v>0</v>
      </c>
      <c r="M98" s="117">
        <v>0</v>
      </c>
      <c r="N98" s="139">
        <v>2</v>
      </c>
    </row>
    <row r="99" spans="1:14" x14ac:dyDescent="0.25">
      <c r="A99" s="5"/>
      <c r="B99" s="120" t="s">
        <v>669</v>
      </c>
      <c r="C99" s="108" t="s">
        <v>804</v>
      </c>
      <c r="D99" s="138">
        <v>44480.75</v>
      </c>
      <c r="E99" s="138">
        <v>44481.432638888888</v>
      </c>
      <c r="F99" s="138">
        <v>44481.595833333333</v>
      </c>
      <c r="G99" s="108" t="s">
        <v>805</v>
      </c>
      <c r="H99" s="108" t="s">
        <v>723</v>
      </c>
      <c r="I99" s="117">
        <v>19</v>
      </c>
      <c r="J99" s="117">
        <v>14</v>
      </c>
      <c r="K99" s="117">
        <v>5</v>
      </c>
      <c r="L99" s="117">
        <v>1</v>
      </c>
      <c r="M99" s="117">
        <v>1</v>
      </c>
      <c r="N99" s="139">
        <v>0</v>
      </c>
    </row>
    <row r="100" spans="1:14" x14ac:dyDescent="0.25">
      <c r="A100" s="5"/>
      <c r="B100" s="120" t="s">
        <v>806</v>
      </c>
      <c r="C100" s="108" t="s">
        <v>807</v>
      </c>
      <c r="D100" s="138">
        <v>44480.290277777778</v>
      </c>
      <c r="E100" s="138">
        <v>44481.513888888891</v>
      </c>
      <c r="F100" s="138">
        <v>44481.636111111111</v>
      </c>
      <c r="G100" s="108" t="s">
        <v>808</v>
      </c>
      <c r="H100" s="108" t="s">
        <v>689</v>
      </c>
      <c r="I100" s="117">
        <v>0</v>
      </c>
      <c r="J100" s="117">
        <v>0</v>
      </c>
      <c r="K100" s="117">
        <v>0</v>
      </c>
      <c r="L100" s="117">
        <v>0</v>
      </c>
      <c r="M100" s="117">
        <v>0</v>
      </c>
      <c r="N100" s="139">
        <v>0</v>
      </c>
    </row>
    <row r="101" spans="1:14" x14ac:dyDescent="0.25">
      <c r="A101" s="5"/>
      <c r="B101" s="120" t="s">
        <v>806</v>
      </c>
      <c r="C101" s="108" t="s">
        <v>809</v>
      </c>
      <c r="D101" s="138">
        <v>44480.287499999999</v>
      </c>
      <c r="E101" s="138">
        <v>44481.306944444441</v>
      </c>
      <c r="F101" s="138">
        <v>44481.427777777775</v>
      </c>
      <c r="G101" s="108" t="s">
        <v>808</v>
      </c>
      <c r="H101" s="108" t="s">
        <v>684</v>
      </c>
      <c r="I101" s="117">
        <v>0</v>
      </c>
      <c r="J101" s="117">
        <v>0</v>
      </c>
      <c r="K101" s="117">
        <v>0</v>
      </c>
      <c r="L101" s="117">
        <v>0</v>
      </c>
      <c r="M101" s="117">
        <v>0</v>
      </c>
      <c r="N101" s="139">
        <v>0</v>
      </c>
    </row>
    <row r="102" spans="1:14" x14ac:dyDescent="0.25">
      <c r="A102" s="5"/>
      <c r="B102" s="120" t="s">
        <v>806</v>
      </c>
      <c r="C102" s="108" t="s">
        <v>810</v>
      </c>
      <c r="D102" s="138">
        <v>44480.289583333331</v>
      </c>
      <c r="E102" s="138">
        <v>44480.739583333336</v>
      </c>
      <c r="F102" s="138">
        <v>44481.384027777778</v>
      </c>
      <c r="G102" s="108" t="s">
        <v>808</v>
      </c>
      <c r="H102" s="108" t="s">
        <v>672</v>
      </c>
      <c r="I102" s="117">
        <v>0</v>
      </c>
      <c r="J102" s="117">
        <v>0</v>
      </c>
      <c r="K102" s="117">
        <v>0</v>
      </c>
      <c r="L102" s="117">
        <v>0</v>
      </c>
      <c r="M102" s="117">
        <v>0</v>
      </c>
      <c r="N102" s="139">
        <v>0</v>
      </c>
    </row>
    <row r="103" spans="1:14" ht="15.75" thickBot="1" x14ac:dyDescent="0.3">
      <c r="A103" s="5"/>
      <c r="B103" s="198" t="s">
        <v>230</v>
      </c>
      <c r="C103" s="199"/>
      <c r="D103" s="199"/>
      <c r="E103" s="199"/>
      <c r="F103" s="199"/>
      <c r="G103" s="199"/>
      <c r="H103" s="199"/>
      <c r="I103" s="140">
        <v>23504</v>
      </c>
      <c r="J103" s="140">
        <v>19975</v>
      </c>
      <c r="K103" s="140">
        <v>2718</v>
      </c>
      <c r="L103" s="140">
        <v>1738</v>
      </c>
      <c r="M103" s="140">
        <v>5052</v>
      </c>
      <c r="N103" s="141">
        <v>811</v>
      </c>
    </row>
    <row r="104" spans="1:14" x14ac:dyDescent="0.25">
      <c r="A104" s="5"/>
    </row>
    <row r="105" spans="1:14" x14ac:dyDescent="0.25">
      <c r="A105" s="5"/>
    </row>
    <row r="106" spans="1:14" x14ac:dyDescent="0.25">
      <c r="A106" s="5"/>
    </row>
    <row r="107" spans="1:14" x14ac:dyDescent="0.25">
      <c r="A107" s="5"/>
    </row>
    <row r="108" spans="1:14" x14ac:dyDescent="0.25">
      <c r="A108" s="5"/>
    </row>
    <row r="109" spans="1:14" x14ac:dyDescent="0.25">
      <c r="A109" s="5"/>
    </row>
    <row r="110" spans="1:14" x14ac:dyDescent="0.25">
      <c r="A110" s="5"/>
    </row>
    <row r="111" spans="1:14" x14ac:dyDescent="0.25">
      <c r="A111" s="5"/>
    </row>
    <row r="112" spans="1:14"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sheetData>
  <mergeCells count="2">
    <mergeCell ref="B103:H103"/>
    <mergeCell ref="B3:N3"/>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C0F5-178E-4E46-ADC2-6E8FA2B5966A}">
  <dimension ref="A1:H1526"/>
  <sheetViews>
    <sheetView showGridLines="0" zoomScaleNormal="100" workbookViewId="0">
      <selection activeCell="B1" sqref="B1"/>
    </sheetView>
  </sheetViews>
  <sheetFormatPr defaultRowHeight="15" x14ac:dyDescent="0.25"/>
  <cols>
    <col min="1" max="1" width="9.140625" customWidth="1"/>
    <col min="2" max="2" width="16.28515625" bestFit="1" customWidth="1"/>
    <col min="3" max="3" width="12" customWidth="1"/>
    <col min="4" max="4" width="13.5703125" customWidth="1"/>
    <col min="5" max="5" width="13" customWidth="1"/>
    <col min="6" max="6" width="14.42578125" customWidth="1"/>
    <col min="7" max="7" width="13.7109375" customWidth="1"/>
    <col min="8" max="8" width="51.85546875" customWidth="1"/>
  </cols>
  <sheetData>
    <row r="1" spans="1:8" s="6" customFormat="1" ht="45" customHeight="1" x14ac:dyDescent="0.4">
      <c r="B1" s="6" t="s">
        <v>1560</v>
      </c>
    </row>
    <row r="2" spans="1:8" x14ac:dyDescent="0.25">
      <c r="A2" s="5"/>
      <c r="B2" s="4" t="s">
        <v>1558</v>
      </c>
    </row>
    <row r="3" spans="1:8" s="7" customFormat="1" ht="21" x14ac:dyDescent="0.25">
      <c r="B3" s="38" t="s">
        <v>362</v>
      </c>
      <c r="C3" s="38" t="s">
        <v>287</v>
      </c>
      <c r="D3" s="38" t="s">
        <v>811</v>
      </c>
      <c r="E3" s="38" t="s">
        <v>812</v>
      </c>
      <c r="F3" s="38" t="s">
        <v>813</v>
      </c>
      <c r="G3" s="38" t="s">
        <v>814</v>
      </c>
      <c r="H3" s="38" t="s">
        <v>815</v>
      </c>
    </row>
    <row r="4" spans="1:8" ht="22.5" x14ac:dyDescent="0.25">
      <c r="A4" s="5"/>
      <c r="B4" s="65" t="s">
        <v>816</v>
      </c>
      <c r="C4" s="65" t="s">
        <v>116</v>
      </c>
      <c r="D4" s="65">
        <v>101733238</v>
      </c>
      <c r="E4" s="65" t="s">
        <v>817</v>
      </c>
      <c r="F4" s="65" t="s">
        <v>818</v>
      </c>
      <c r="G4" s="65" t="s">
        <v>819</v>
      </c>
      <c r="H4" s="9" t="s">
        <v>820</v>
      </c>
    </row>
    <row r="5" spans="1:8" x14ac:dyDescent="0.25">
      <c r="A5" s="5"/>
      <c r="B5" s="65" t="s">
        <v>821</v>
      </c>
      <c r="C5" s="65" t="s">
        <v>420</v>
      </c>
      <c r="D5" s="65">
        <v>103919009</v>
      </c>
      <c r="E5" s="65" t="s">
        <v>817</v>
      </c>
      <c r="F5" s="65" t="s">
        <v>818</v>
      </c>
      <c r="G5" s="65" t="s">
        <v>822</v>
      </c>
      <c r="H5" s="9" t="s">
        <v>1559</v>
      </c>
    </row>
    <row r="6" spans="1:8" x14ac:dyDescent="0.25">
      <c r="A6" s="5"/>
      <c r="B6" s="65" t="s">
        <v>823</v>
      </c>
      <c r="C6" s="65" t="s">
        <v>396</v>
      </c>
      <c r="D6" s="65">
        <v>100375430</v>
      </c>
      <c r="E6" s="65" t="s">
        <v>713</v>
      </c>
      <c r="F6" s="65" t="s">
        <v>824</v>
      </c>
      <c r="G6" s="65" t="s">
        <v>819</v>
      </c>
      <c r="H6" s="9" t="s">
        <v>825</v>
      </c>
    </row>
    <row r="7" spans="1:8" ht="33.75" x14ac:dyDescent="0.25">
      <c r="A7" s="5"/>
      <c r="B7" s="65" t="s">
        <v>826</v>
      </c>
      <c r="C7" s="65" t="s">
        <v>387</v>
      </c>
      <c r="D7" s="65">
        <v>101662296</v>
      </c>
      <c r="E7" s="65" t="s">
        <v>713</v>
      </c>
      <c r="F7" s="65" t="s">
        <v>818</v>
      </c>
      <c r="G7" s="65" t="s">
        <v>822</v>
      </c>
      <c r="H7" s="9" t="s">
        <v>827</v>
      </c>
    </row>
    <row r="8" spans="1:8" x14ac:dyDescent="0.25">
      <c r="A8" s="5"/>
      <c r="B8" s="65" t="s">
        <v>821</v>
      </c>
      <c r="C8" s="65" t="s">
        <v>420</v>
      </c>
      <c r="D8" s="65">
        <v>101603139</v>
      </c>
      <c r="E8" s="65" t="s">
        <v>817</v>
      </c>
      <c r="F8" s="65" t="s">
        <v>818</v>
      </c>
      <c r="G8" s="65" t="s">
        <v>822</v>
      </c>
      <c r="H8" s="9" t="s">
        <v>828</v>
      </c>
    </row>
    <row r="9" spans="1:8" x14ac:dyDescent="0.25">
      <c r="A9" s="5"/>
      <c r="B9" s="65" t="s">
        <v>829</v>
      </c>
      <c r="C9" s="65" t="s">
        <v>306</v>
      </c>
      <c r="D9" s="65">
        <v>100222627</v>
      </c>
      <c r="E9" s="65" t="s">
        <v>713</v>
      </c>
      <c r="F9" s="65" t="s">
        <v>818</v>
      </c>
      <c r="G9" s="65" t="s">
        <v>819</v>
      </c>
      <c r="H9" s="9" t="s">
        <v>830</v>
      </c>
    </row>
    <row r="10" spans="1:8" ht="22.5" x14ac:dyDescent="0.25">
      <c r="A10" s="5"/>
      <c r="B10" s="65" t="s">
        <v>829</v>
      </c>
      <c r="C10" s="65" t="s">
        <v>306</v>
      </c>
      <c r="D10" s="65">
        <v>100199245</v>
      </c>
      <c r="E10" s="65" t="s">
        <v>713</v>
      </c>
      <c r="F10" s="65" t="s">
        <v>818</v>
      </c>
      <c r="G10" s="65" t="s">
        <v>819</v>
      </c>
      <c r="H10" s="9" t="s">
        <v>831</v>
      </c>
    </row>
    <row r="11" spans="1:8" x14ac:dyDescent="0.25">
      <c r="A11" s="5"/>
      <c r="B11" s="65" t="s">
        <v>829</v>
      </c>
      <c r="C11" s="65" t="s">
        <v>306</v>
      </c>
      <c r="D11" s="65">
        <v>104051916</v>
      </c>
      <c r="E11" s="65" t="s">
        <v>713</v>
      </c>
      <c r="F11" s="65" t="s">
        <v>818</v>
      </c>
      <c r="G11" s="65" t="s">
        <v>819</v>
      </c>
      <c r="H11" s="9" t="s">
        <v>832</v>
      </c>
    </row>
    <row r="12" spans="1:8" x14ac:dyDescent="0.25">
      <c r="A12" s="5"/>
      <c r="B12" s="7"/>
    </row>
    <row r="13" spans="1:8" x14ac:dyDescent="0.25">
      <c r="A13" s="5"/>
      <c r="B13" s="7"/>
    </row>
    <row r="14" spans="1:8" x14ac:dyDescent="0.25">
      <c r="A14" s="5"/>
      <c r="B14" s="7"/>
    </row>
    <row r="15" spans="1:8" x14ac:dyDescent="0.25">
      <c r="A15" s="5"/>
      <c r="B15" s="7"/>
    </row>
    <row r="16" spans="1:8" x14ac:dyDescent="0.25">
      <c r="A16" s="5"/>
      <c r="B16" s="7"/>
    </row>
    <row r="17" spans="1:2" x14ac:dyDescent="0.25">
      <c r="A17" s="5"/>
      <c r="B17" s="7"/>
    </row>
    <row r="18" spans="1:2" x14ac:dyDescent="0.25">
      <c r="A18" s="5"/>
      <c r="B18" s="7"/>
    </row>
    <row r="19" spans="1:2" x14ac:dyDescent="0.25">
      <c r="A19" s="5"/>
      <c r="B19" s="7"/>
    </row>
    <row r="20" spans="1:2" x14ac:dyDescent="0.25">
      <c r="A20" s="5"/>
      <c r="B20" s="7"/>
    </row>
    <row r="21" spans="1:2" x14ac:dyDescent="0.25">
      <c r="A21" s="5"/>
      <c r="B21" s="7"/>
    </row>
    <row r="22" spans="1:2" x14ac:dyDescent="0.25">
      <c r="A22" s="5"/>
      <c r="B22" s="7"/>
    </row>
    <row r="23" spans="1:2" x14ac:dyDescent="0.25">
      <c r="A23" s="5"/>
      <c r="B23" s="7"/>
    </row>
    <row r="24" spans="1:2" x14ac:dyDescent="0.25">
      <c r="A24" s="5"/>
    </row>
    <row r="25" spans="1:2" x14ac:dyDescent="0.25">
      <c r="A25" s="5"/>
    </row>
    <row r="26" spans="1:2" x14ac:dyDescent="0.25">
      <c r="A26" s="5"/>
    </row>
    <row r="27" spans="1:2" x14ac:dyDescent="0.25">
      <c r="A27" s="5"/>
    </row>
    <row r="28" spans="1:2" x14ac:dyDescent="0.25">
      <c r="A28" s="5"/>
    </row>
    <row r="29" spans="1:2" x14ac:dyDescent="0.25">
      <c r="A29" s="5"/>
    </row>
    <row r="30" spans="1:2" x14ac:dyDescent="0.25">
      <c r="A30" s="5"/>
    </row>
    <row r="31" spans="1:2" x14ac:dyDescent="0.25">
      <c r="A31" s="5"/>
    </row>
    <row r="32" spans="1:2"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row r="1523" spans="1:1" x14ac:dyDescent="0.25">
      <c r="A1523" s="5"/>
    </row>
    <row r="1524" spans="1:1" x14ac:dyDescent="0.25">
      <c r="A1524" s="5"/>
    </row>
    <row r="1525" spans="1:1" x14ac:dyDescent="0.25">
      <c r="A1525" s="5"/>
    </row>
    <row r="1526" spans="1:1" x14ac:dyDescent="0.25">
      <c r="A1526" s="5"/>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B3D0-A24D-404F-9A3C-F1D585E3B905}">
  <dimension ref="A1:E1050"/>
  <sheetViews>
    <sheetView showGridLines="0" zoomScaleNormal="100" workbookViewId="0">
      <selection activeCell="B1" sqref="B1"/>
    </sheetView>
  </sheetViews>
  <sheetFormatPr defaultRowHeight="15" x14ac:dyDescent="0.25"/>
  <cols>
    <col min="1" max="1" width="9.140625" customWidth="1"/>
    <col min="2" max="2" width="70.7109375" bestFit="1" customWidth="1"/>
    <col min="3" max="3" width="47.28515625" bestFit="1" customWidth="1"/>
    <col min="4" max="4" width="15.85546875" bestFit="1" customWidth="1"/>
    <col min="5" max="5" width="16.85546875" bestFit="1" customWidth="1"/>
  </cols>
  <sheetData>
    <row r="1" spans="1:5" s="6" customFormat="1" ht="45" customHeight="1" x14ac:dyDescent="0.4">
      <c r="B1" s="6" t="s">
        <v>1560</v>
      </c>
    </row>
    <row r="2" spans="1:5" ht="15.75" thickBot="1" x14ac:dyDescent="0.3">
      <c r="A2" s="5"/>
      <c r="B2" s="4" t="s">
        <v>833</v>
      </c>
    </row>
    <row r="3" spans="1:5" s="7" customFormat="1" x14ac:dyDescent="0.25">
      <c r="B3" s="132" t="s">
        <v>834</v>
      </c>
      <c r="C3" s="133" t="s">
        <v>835</v>
      </c>
      <c r="D3" s="133" t="s">
        <v>836</v>
      </c>
      <c r="E3" s="134" t="s">
        <v>837</v>
      </c>
    </row>
    <row r="4" spans="1:5" x14ac:dyDescent="0.25">
      <c r="A4" s="5"/>
      <c r="B4" s="120" t="s">
        <v>838</v>
      </c>
      <c r="C4" s="108" t="s">
        <v>839</v>
      </c>
      <c r="D4" s="108" t="s">
        <v>840</v>
      </c>
      <c r="E4" s="110" t="s">
        <v>841</v>
      </c>
    </row>
    <row r="5" spans="1:5" x14ac:dyDescent="0.25">
      <c r="A5" s="5"/>
      <c r="B5" s="120" t="s">
        <v>838</v>
      </c>
      <c r="C5" s="108" t="s">
        <v>842</v>
      </c>
      <c r="D5" s="108" t="s">
        <v>840</v>
      </c>
      <c r="E5" s="110" t="s">
        <v>843</v>
      </c>
    </row>
    <row r="6" spans="1:5" x14ac:dyDescent="0.25">
      <c r="A6" s="5"/>
      <c r="B6" s="120" t="s">
        <v>838</v>
      </c>
      <c r="C6" s="108" t="s">
        <v>844</v>
      </c>
      <c r="D6" s="108" t="s">
        <v>840</v>
      </c>
      <c r="E6" s="110" t="s">
        <v>843</v>
      </c>
    </row>
    <row r="7" spans="1:5" x14ac:dyDescent="0.25">
      <c r="A7" s="5"/>
      <c r="B7" s="120" t="s">
        <v>838</v>
      </c>
      <c r="C7" s="108" t="s">
        <v>845</v>
      </c>
      <c r="D7" s="108" t="s">
        <v>840</v>
      </c>
      <c r="E7" s="110" t="s">
        <v>843</v>
      </c>
    </row>
    <row r="8" spans="1:5" x14ac:dyDescent="0.25">
      <c r="A8" s="5"/>
      <c r="B8" s="120" t="s">
        <v>838</v>
      </c>
      <c r="C8" s="108" t="s">
        <v>846</v>
      </c>
      <c r="D8" s="108" t="s">
        <v>840</v>
      </c>
      <c r="E8" s="110" t="s">
        <v>847</v>
      </c>
    </row>
    <row r="9" spans="1:5" x14ac:dyDescent="0.25">
      <c r="A9" s="5"/>
      <c r="B9" s="120" t="s">
        <v>838</v>
      </c>
      <c r="C9" s="108" t="s">
        <v>846</v>
      </c>
      <c r="D9" s="108" t="s">
        <v>840</v>
      </c>
      <c r="E9" s="110" t="s">
        <v>848</v>
      </c>
    </row>
    <row r="10" spans="1:5" x14ac:dyDescent="0.25">
      <c r="A10" s="5"/>
      <c r="B10" s="120" t="s">
        <v>838</v>
      </c>
      <c r="C10" s="108" t="s">
        <v>846</v>
      </c>
      <c r="D10" s="108" t="s">
        <v>840</v>
      </c>
      <c r="E10" s="110" t="s">
        <v>849</v>
      </c>
    </row>
    <row r="11" spans="1:5" x14ac:dyDescent="0.25">
      <c r="A11" s="5"/>
      <c r="B11" s="120" t="s">
        <v>838</v>
      </c>
      <c r="C11" s="108" t="s">
        <v>846</v>
      </c>
      <c r="D11" s="108" t="s">
        <v>840</v>
      </c>
      <c r="E11" s="110" t="s">
        <v>850</v>
      </c>
    </row>
    <row r="12" spans="1:5" x14ac:dyDescent="0.25">
      <c r="A12" s="5"/>
      <c r="B12" s="120" t="s">
        <v>838</v>
      </c>
      <c r="C12" s="108" t="s">
        <v>846</v>
      </c>
      <c r="D12" s="108" t="s">
        <v>840</v>
      </c>
      <c r="E12" s="110" t="s">
        <v>851</v>
      </c>
    </row>
    <row r="13" spans="1:5" x14ac:dyDescent="0.25">
      <c r="A13" s="5"/>
      <c r="B13" s="120" t="s">
        <v>838</v>
      </c>
      <c r="C13" s="108" t="s">
        <v>846</v>
      </c>
      <c r="D13" s="108" t="s">
        <v>840</v>
      </c>
      <c r="E13" s="110" t="s">
        <v>852</v>
      </c>
    </row>
    <row r="14" spans="1:5" x14ac:dyDescent="0.25">
      <c r="A14" s="5"/>
      <c r="B14" s="120" t="s">
        <v>838</v>
      </c>
      <c r="C14" s="108" t="s">
        <v>846</v>
      </c>
      <c r="D14" s="108" t="s">
        <v>840</v>
      </c>
      <c r="E14" s="110" t="s">
        <v>853</v>
      </c>
    </row>
    <row r="15" spans="1:5" x14ac:dyDescent="0.25">
      <c r="A15" s="5"/>
      <c r="B15" s="120" t="s">
        <v>838</v>
      </c>
      <c r="C15" s="108" t="s">
        <v>846</v>
      </c>
      <c r="D15" s="108" t="s">
        <v>840</v>
      </c>
      <c r="E15" s="110" t="s">
        <v>854</v>
      </c>
    </row>
    <row r="16" spans="1:5" x14ac:dyDescent="0.25">
      <c r="A16" s="5"/>
      <c r="B16" s="120" t="s">
        <v>838</v>
      </c>
      <c r="C16" s="108" t="s">
        <v>846</v>
      </c>
      <c r="D16" s="108" t="s">
        <v>840</v>
      </c>
      <c r="E16" s="110" t="s">
        <v>855</v>
      </c>
    </row>
    <row r="17" spans="1:5" x14ac:dyDescent="0.25">
      <c r="A17" s="5"/>
      <c r="B17" s="120" t="s">
        <v>838</v>
      </c>
      <c r="C17" s="108" t="s">
        <v>846</v>
      </c>
      <c r="D17" s="108" t="s">
        <v>840</v>
      </c>
      <c r="E17" s="110" t="s">
        <v>855</v>
      </c>
    </row>
    <row r="18" spans="1:5" x14ac:dyDescent="0.25">
      <c r="A18" s="5"/>
      <c r="B18" s="120" t="s">
        <v>838</v>
      </c>
      <c r="C18" s="108" t="s">
        <v>846</v>
      </c>
      <c r="D18" s="108" t="s">
        <v>840</v>
      </c>
      <c r="E18" s="110" t="s">
        <v>856</v>
      </c>
    </row>
    <row r="19" spans="1:5" x14ac:dyDescent="0.25">
      <c r="A19" s="5"/>
      <c r="B19" s="120" t="s">
        <v>838</v>
      </c>
      <c r="C19" s="108" t="s">
        <v>846</v>
      </c>
      <c r="D19" s="108" t="s">
        <v>840</v>
      </c>
      <c r="E19" s="110" t="s">
        <v>857</v>
      </c>
    </row>
    <row r="20" spans="1:5" x14ac:dyDescent="0.25">
      <c r="A20" s="5"/>
      <c r="B20" s="120" t="s">
        <v>838</v>
      </c>
      <c r="C20" s="108" t="s">
        <v>846</v>
      </c>
      <c r="D20" s="108" t="s">
        <v>840</v>
      </c>
      <c r="E20" s="110" t="s">
        <v>858</v>
      </c>
    </row>
    <row r="21" spans="1:5" x14ac:dyDescent="0.25">
      <c r="A21" s="5"/>
      <c r="B21" s="120" t="s">
        <v>838</v>
      </c>
      <c r="C21" s="108" t="s">
        <v>846</v>
      </c>
      <c r="D21" s="108" t="s">
        <v>840</v>
      </c>
      <c r="E21" s="110" t="s">
        <v>859</v>
      </c>
    </row>
    <row r="22" spans="1:5" x14ac:dyDescent="0.25">
      <c r="A22" s="5"/>
      <c r="B22" s="120" t="s">
        <v>838</v>
      </c>
      <c r="C22" s="108" t="s">
        <v>846</v>
      </c>
      <c r="D22" s="108" t="s">
        <v>840</v>
      </c>
      <c r="E22" s="110" t="s">
        <v>860</v>
      </c>
    </row>
    <row r="23" spans="1:5" x14ac:dyDescent="0.25">
      <c r="A23" s="5"/>
      <c r="B23" s="120" t="s">
        <v>838</v>
      </c>
      <c r="C23" s="108" t="s">
        <v>846</v>
      </c>
      <c r="D23" s="108" t="s">
        <v>840</v>
      </c>
      <c r="E23" s="110" t="s">
        <v>861</v>
      </c>
    </row>
    <row r="24" spans="1:5" x14ac:dyDescent="0.25">
      <c r="A24" s="5"/>
      <c r="B24" s="120" t="s">
        <v>838</v>
      </c>
      <c r="C24" s="108" t="s">
        <v>846</v>
      </c>
      <c r="D24" s="108" t="s">
        <v>840</v>
      </c>
      <c r="E24" s="110" t="s">
        <v>862</v>
      </c>
    </row>
    <row r="25" spans="1:5" x14ac:dyDescent="0.25">
      <c r="A25" s="5"/>
      <c r="B25" s="120" t="s">
        <v>838</v>
      </c>
      <c r="C25" s="108" t="s">
        <v>846</v>
      </c>
      <c r="D25" s="108" t="s">
        <v>840</v>
      </c>
      <c r="E25" s="110" t="s">
        <v>863</v>
      </c>
    </row>
    <row r="26" spans="1:5" x14ac:dyDescent="0.25">
      <c r="A26" s="5"/>
      <c r="B26" s="120" t="s">
        <v>838</v>
      </c>
      <c r="C26" s="108" t="s">
        <v>864</v>
      </c>
      <c r="D26" s="108" t="s">
        <v>840</v>
      </c>
      <c r="E26" s="110" t="s">
        <v>91</v>
      </c>
    </row>
    <row r="27" spans="1:5" x14ac:dyDescent="0.25">
      <c r="A27" s="5"/>
      <c r="B27" s="120" t="s">
        <v>838</v>
      </c>
      <c r="C27" s="108" t="s">
        <v>865</v>
      </c>
      <c r="D27" s="108" t="s">
        <v>840</v>
      </c>
      <c r="E27" s="110" t="s">
        <v>91</v>
      </c>
    </row>
    <row r="28" spans="1:5" x14ac:dyDescent="0.25">
      <c r="A28" s="5"/>
      <c r="B28" s="120" t="s">
        <v>838</v>
      </c>
      <c r="C28" s="108" t="s">
        <v>866</v>
      </c>
      <c r="D28" s="108" t="s">
        <v>840</v>
      </c>
      <c r="E28" s="110" t="s">
        <v>91</v>
      </c>
    </row>
    <row r="29" spans="1:5" x14ac:dyDescent="0.25">
      <c r="A29" s="5"/>
      <c r="B29" s="120" t="s">
        <v>838</v>
      </c>
      <c r="C29" s="108" t="s">
        <v>867</v>
      </c>
      <c r="D29" s="108" t="s">
        <v>840</v>
      </c>
      <c r="E29" s="110" t="s">
        <v>91</v>
      </c>
    </row>
    <row r="30" spans="1:5" x14ac:dyDescent="0.25">
      <c r="A30" s="5"/>
      <c r="B30" s="120" t="s">
        <v>838</v>
      </c>
      <c r="C30" s="108" t="s">
        <v>868</v>
      </c>
      <c r="D30" s="108" t="s">
        <v>840</v>
      </c>
      <c r="E30" s="110" t="s">
        <v>91</v>
      </c>
    </row>
    <row r="31" spans="1:5" x14ac:dyDescent="0.25">
      <c r="A31" s="5"/>
      <c r="B31" s="120" t="s">
        <v>838</v>
      </c>
      <c r="C31" s="108" t="s">
        <v>869</v>
      </c>
      <c r="D31" s="108" t="s">
        <v>840</v>
      </c>
      <c r="E31" s="110" t="s">
        <v>91</v>
      </c>
    </row>
    <row r="32" spans="1:5" x14ac:dyDescent="0.25">
      <c r="A32" s="5"/>
      <c r="B32" s="120" t="s">
        <v>838</v>
      </c>
      <c r="C32" s="108" t="s">
        <v>870</v>
      </c>
      <c r="D32" s="108" t="s">
        <v>840</v>
      </c>
      <c r="E32" s="110" t="s">
        <v>91</v>
      </c>
    </row>
    <row r="33" spans="1:5" x14ac:dyDescent="0.25">
      <c r="A33" s="5"/>
      <c r="B33" s="120" t="s">
        <v>838</v>
      </c>
      <c r="C33" s="108" t="s">
        <v>871</v>
      </c>
      <c r="D33" s="108" t="s">
        <v>840</v>
      </c>
      <c r="E33" s="110" t="s">
        <v>91</v>
      </c>
    </row>
    <row r="34" spans="1:5" x14ac:dyDescent="0.25">
      <c r="A34" s="5"/>
      <c r="B34" s="120" t="s">
        <v>838</v>
      </c>
      <c r="C34" s="108" t="s">
        <v>872</v>
      </c>
      <c r="D34" s="108" t="s">
        <v>840</v>
      </c>
      <c r="E34" s="110" t="s">
        <v>91</v>
      </c>
    </row>
    <row r="35" spans="1:5" x14ac:dyDescent="0.25">
      <c r="A35" s="5"/>
      <c r="B35" s="120" t="s">
        <v>838</v>
      </c>
      <c r="C35" s="108" t="s">
        <v>873</v>
      </c>
      <c r="D35" s="108" t="s">
        <v>840</v>
      </c>
      <c r="E35" s="110" t="s">
        <v>91</v>
      </c>
    </row>
    <row r="36" spans="1:5" x14ac:dyDescent="0.25">
      <c r="A36" s="5"/>
      <c r="B36" s="120" t="s">
        <v>838</v>
      </c>
      <c r="C36" s="108" t="s">
        <v>873</v>
      </c>
      <c r="D36" s="108" t="s">
        <v>840</v>
      </c>
      <c r="E36" s="110" t="s">
        <v>91</v>
      </c>
    </row>
    <row r="37" spans="1:5" x14ac:dyDescent="0.25">
      <c r="A37" s="5"/>
      <c r="B37" s="120" t="s">
        <v>838</v>
      </c>
      <c r="C37" s="108" t="s">
        <v>874</v>
      </c>
      <c r="D37" s="108" t="s">
        <v>840</v>
      </c>
      <c r="E37" s="110" t="s">
        <v>91</v>
      </c>
    </row>
    <row r="38" spans="1:5" x14ac:dyDescent="0.25">
      <c r="A38" s="5"/>
      <c r="B38" s="120" t="s">
        <v>838</v>
      </c>
      <c r="C38" s="108" t="s">
        <v>875</v>
      </c>
      <c r="D38" s="108" t="s">
        <v>840</v>
      </c>
      <c r="E38" s="110" t="s">
        <v>91</v>
      </c>
    </row>
    <row r="39" spans="1:5" x14ac:dyDescent="0.25">
      <c r="A39" s="5"/>
      <c r="B39" s="120" t="s">
        <v>838</v>
      </c>
      <c r="C39" s="108" t="s">
        <v>876</v>
      </c>
      <c r="D39" s="108" t="s">
        <v>840</v>
      </c>
      <c r="E39" s="110" t="s">
        <v>91</v>
      </c>
    </row>
    <row r="40" spans="1:5" x14ac:dyDescent="0.25">
      <c r="A40" s="5"/>
      <c r="B40" s="120" t="s">
        <v>838</v>
      </c>
      <c r="C40" s="108" t="s">
        <v>864</v>
      </c>
      <c r="D40" s="108" t="s">
        <v>840</v>
      </c>
      <c r="E40" s="110" t="s">
        <v>91</v>
      </c>
    </row>
    <row r="41" spans="1:5" x14ac:dyDescent="0.25">
      <c r="A41" s="5"/>
      <c r="B41" s="120" t="s">
        <v>838</v>
      </c>
      <c r="C41" s="108" t="s">
        <v>864</v>
      </c>
      <c r="D41" s="108" t="s">
        <v>840</v>
      </c>
      <c r="E41" s="110" t="s">
        <v>877</v>
      </c>
    </row>
    <row r="42" spans="1:5" x14ac:dyDescent="0.25">
      <c r="A42" s="5"/>
      <c r="B42" s="120" t="s">
        <v>878</v>
      </c>
      <c r="C42" s="108" t="s">
        <v>864</v>
      </c>
      <c r="D42" s="108" t="s">
        <v>840</v>
      </c>
      <c r="E42" s="110" t="s">
        <v>877</v>
      </c>
    </row>
    <row r="43" spans="1:5" x14ac:dyDescent="0.25">
      <c r="A43" s="5"/>
      <c r="B43" s="120" t="s">
        <v>879</v>
      </c>
      <c r="C43" s="108" t="s">
        <v>846</v>
      </c>
      <c r="D43" s="108" t="s">
        <v>840</v>
      </c>
      <c r="E43" s="110" t="s">
        <v>880</v>
      </c>
    </row>
    <row r="44" spans="1:5" x14ac:dyDescent="0.25">
      <c r="A44" s="5"/>
      <c r="B44" s="120" t="s">
        <v>881</v>
      </c>
      <c r="C44" s="108" t="s">
        <v>846</v>
      </c>
      <c r="D44" s="108" t="s">
        <v>840</v>
      </c>
      <c r="E44" s="110" t="s">
        <v>882</v>
      </c>
    </row>
    <row r="45" spans="1:5" x14ac:dyDescent="0.25">
      <c r="A45" s="5"/>
      <c r="B45" s="120" t="s">
        <v>883</v>
      </c>
      <c r="C45" s="108" t="s">
        <v>884</v>
      </c>
      <c r="D45" s="108" t="s">
        <v>840</v>
      </c>
      <c r="E45" s="110" t="s">
        <v>91</v>
      </c>
    </row>
    <row r="46" spans="1:5" x14ac:dyDescent="0.25">
      <c r="A46" s="5"/>
      <c r="B46" s="120" t="s">
        <v>885</v>
      </c>
      <c r="C46" s="108" t="s">
        <v>846</v>
      </c>
      <c r="D46" s="108" t="s">
        <v>840</v>
      </c>
      <c r="E46" s="110" t="s">
        <v>886</v>
      </c>
    </row>
    <row r="47" spans="1:5" x14ac:dyDescent="0.25">
      <c r="A47" s="5"/>
      <c r="B47" s="120" t="s">
        <v>887</v>
      </c>
      <c r="C47" s="108" t="s">
        <v>888</v>
      </c>
      <c r="D47" s="108" t="s">
        <v>713</v>
      </c>
      <c r="E47" s="110" t="s">
        <v>82</v>
      </c>
    </row>
    <row r="48" spans="1:5" x14ac:dyDescent="0.25">
      <c r="A48" s="5"/>
      <c r="B48" s="120" t="s">
        <v>887</v>
      </c>
      <c r="C48" s="108" t="s">
        <v>889</v>
      </c>
      <c r="D48" s="108" t="s">
        <v>713</v>
      </c>
      <c r="E48" s="110" t="s">
        <v>82</v>
      </c>
    </row>
    <row r="49" spans="1:5" x14ac:dyDescent="0.25">
      <c r="A49" s="5"/>
      <c r="B49" s="120" t="s">
        <v>887</v>
      </c>
      <c r="C49" s="108" t="s">
        <v>890</v>
      </c>
      <c r="D49" s="108" t="s">
        <v>713</v>
      </c>
      <c r="E49" s="110" t="s">
        <v>82</v>
      </c>
    </row>
    <row r="50" spans="1:5" x14ac:dyDescent="0.25">
      <c r="A50" s="5"/>
      <c r="B50" s="120" t="s">
        <v>887</v>
      </c>
      <c r="C50" s="108" t="s">
        <v>891</v>
      </c>
      <c r="D50" s="108" t="s">
        <v>713</v>
      </c>
      <c r="E50" s="110" t="s">
        <v>82</v>
      </c>
    </row>
    <row r="51" spans="1:5" x14ac:dyDescent="0.25">
      <c r="A51" s="5"/>
      <c r="B51" s="120" t="s">
        <v>887</v>
      </c>
      <c r="C51" s="108" t="s">
        <v>892</v>
      </c>
      <c r="D51" s="108" t="s">
        <v>713</v>
      </c>
      <c r="E51" s="110" t="s">
        <v>82</v>
      </c>
    </row>
    <row r="52" spans="1:5" x14ac:dyDescent="0.25">
      <c r="A52" s="5"/>
      <c r="B52" s="120" t="s">
        <v>887</v>
      </c>
      <c r="C52" s="108" t="s">
        <v>893</v>
      </c>
      <c r="D52" s="108" t="s">
        <v>713</v>
      </c>
      <c r="E52" s="110" t="s">
        <v>82</v>
      </c>
    </row>
    <row r="53" spans="1:5" x14ac:dyDescent="0.25">
      <c r="A53" s="5"/>
      <c r="B53" s="120" t="s">
        <v>887</v>
      </c>
      <c r="C53" s="108" t="s">
        <v>890</v>
      </c>
      <c r="D53" s="108" t="s">
        <v>713</v>
      </c>
      <c r="E53" s="110" t="s">
        <v>82</v>
      </c>
    </row>
    <row r="54" spans="1:5" x14ac:dyDescent="0.25">
      <c r="A54" s="5"/>
      <c r="B54" s="120" t="s">
        <v>887</v>
      </c>
      <c r="C54" s="108" t="s">
        <v>894</v>
      </c>
      <c r="D54" s="108" t="s">
        <v>713</v>
      </c>
      <c r="E54" s="110" t="s">
        <v>82</v>
      </c>
    </row>
    <row r="55" spans="1:5" x14ac:dyDescent="0.25">
      <c r="A55" s="5"/>
      <c r="B55" s="120" t="s">
        <v>887</v>
      </c>
      <c r="C55" s="108" t="s">
        <v>895</v>
      </c>
      <c r="D55" s="108" t="s">
        <v>713</v>
      </c>
      <c r="E55" s="110" t="s">
        <v>82</v>
      </c>
    </row>
    <row r="56" spans="1:5" x14ac:dyDescent="0.25">
      <c r="A56" s="5"/>
      <c r="B56" s="120" t="s">
        <v>887</v>
      </c>
      <c r="C56" s="108" t="s">
        <v>888</v>
      </c>
      <c r="D56" s="108" t="s">
        <v>713</v>
      </c>
      <c r="E56" s="110" t="s">
        <v>82</v>
      </c>
    </row>
    <row r="57" spans="1:5" x14ac:dyDescent="0.25">
      <c r="A57" s="5"/>
      <c r="B57" s="120" t="s">
        <v>887</v>
      </c>
      <c r="C57" s="108" t="s">
        <v>896</v>
      </c>
      <c r="D57" s="108" t="s">
        <v>713</v>
      </c>
      <c r="E57" s="110" t="s">
        <v>82</v>
      </c>
    </row>
    <row r="58" spans="1:5" x14ac:dyDescent="0.25">
      <c r="A58" s="5"/>
      <c r="B58" s="120" t="s">
        <v>887</v>
      </c>
      <c r="C58" s="108" t="s">
        <v>897</v>
      </c>
      <c r="D58" s="108" t="s">
        <v>713</v>
      </c>
      <c r="E58" s="110" t="s">
        <v>82</v>
      </c>
    </row>
    <row r="59" spans="1:5" x14ac:dyDescent="0.25">
      <c r="A59" s="5"/>
      <c r="B59" s="120" t="s">
        <v>887</v>
      </c>
      <c r="C59" s="108" t="s">
        <v>898</v>
      </c>
      <c r="D59" s="108" t="s">
        <v>713</v>
      </c>
      <c r="E59" s="110" t="s">
        <v>82</v>
      </c>
    </row>
    <row r="60" spans="1:5" x14ac:dyDescent="0.25">
      <c r="A60" s="5"/>
      <c r="B60" s="120" t="s">
        <v>887</v>
      </c>
      <c r="C60" s="108" t="s">
        <v>899</v>
      </c>
      <c r="D60" s="108" t="s">
        <v>713</v>
      </c>
      <c r="E60" s="110" t="s">
        <v>82</v>
      </c>
    </row>
    <row r="61" spans="1:5" x14ac:dyDescent="0.25">
      <c r="A61" s="5"/>
      <c r="B61" s="120" t="s">
        <v>887</v>
      </c>
      <c r="C61" s="108" t="s">
        <v>899</v>
      </c>
      <c r="D61" s="108" t="s">
        <v>713</v>
      </c>
      <c r="E61" s="110" t="s">
        <v>900</v>
      </c>
    </row>
    <row r="62" spans="1:5" x14ac:dyDescent="0.25">
      <c r="A62" s="5"/>
      <c r="B62" s="120" t="s">
        <v>901</v>
      </c>
      <c r="C62" s="108" t="s">
        <v>842</v>
      </c>
      <c r="D62" s="108" t="s">
        <v>840</v>
      </c>
      <c r="E62" s="110" t="s">
        <v>902</v>
      </c>
    </row>
    <row r="63" spans="1:5" x14ac:dyDescent="0.25">
      <c r="A63" s="5"/>
      <c r="B63" s="120" t="s">
        <v>901</v>
      </c>
      <c r="C63" s="108" t="s">
        <v>903</v>
      </c>
      <c r="D63" s="108" t="s">
        <v>840</v>
      </c>
      <c r="E63" s="110" t="s">
        <v>82</v>
      </c>
    </row>
    <row r="64" spans="1:5" x14ac:dyDescent="0.25">
      <c r="A64" s="5"/>
      <c r="B64" s="120" t="s">
        <v>901</v>
      </c>
      <c r="C64" s="108" t="s">
        <v>904</v>
      </c>
      <c r="D64" s="108" t="s">
        <v>840</v>
      </c>
      <c r="E64" s="110" t="s">
        <v>82</v>
      </c>
    </row>
    <row r="65" spans="1:5" x14ac:dyDescent="0.25">
      <c r="A65" s="5"/>
      <c r="B65" s="120" t="s">
        <v>901</v>
      </c>
      <c r="C65" s="108" t="s">
        <v>864</v>
      </c>
      <c r="D65" s="108" t="s">
        <v>840</v>
      </c>
      <c r="E65" s="110" t="s">
        <v>82</v>
      </c>
    </row>
    <row r="66" spans="1:5" x14ac:dyDescent="0.25">
      <c r="A66" s="5"/>
      <c r="B66" s="120" t="s">
        <v>901</v>
      </c>
      <c r="C66" s="108" t="s">
        <v>905</v>
      </c>
      <c r="D66" s="108" t="s">
        <v>840</v>
      </c>
      <c r="E66" s="110" t="s">
        <v>82</v>
      </c>
    </row>
    <row r="67" spans="1:5" x14ac:dyDescent="0.25">
      <c r="A67" s="5"/>
      <c r="B67" s="120" t="s">
        <v>901</v>
      </c>
      <c r="C67" s="108" t="s">
        <v>864</v>
      </c>
      <c r="D67" s="108" t="s">
        <v>840</v>
      </c>
      <c r="E67" s="110" t="s">
        <v>82</v>
      </c>
    </row>
    <row r="68" spans="1:5" x14ac:dyDescent="0.25">
      <c r="A68" s="5"/>
      <c r="B68" s="120" t="s">
        <v>901</v>
      </c>
      <c r="C68" s="108" t="s">
        <v>906</v>
      </c>
      <c r="D68" s="108" t="s">
        <v>840</v>
      </c>
      <c r="E68" s="110" t="s">
        <v>82</v>
      </c>
    </row>
    <row r="69" spans="1:5" x14ac:dyDescent="0.25">
      <c r="A69" s="5"/>
      <c r="B69" s="120" t="s">
        <v>901</v>
      </c>
      <c r="C69" s="108" t="s">
        <v>864</v>
      </c>
      <c r="D69" s="108" t="s">
        <v>840</v>
      </c>
      <c r="E69" s="110" t="s">
        <v>82</v>
      </c>
    </row>
    <row r="70" spans="1:5" x14ac:dyDescent="0.25">
      <c r="A70" s="5"/>
      <c r="B70" s="120" t="s">
        <v>901</v>
      </c>
      <c r="C70" s="108" t="s">
        <v>864</v>
      </c>
      <c r="D70" s="108" t="s">
        <v>840</v>
      </c>
      <c r="E70" s="110" t="s">
        <v>82</v>
      </c>
    </row>
    <row r="71" spans="1:5" x14ac:dyDescent="0.25">
      <c r="A71" s="5"/>
      <c r="B71" s="120" t="s">
        <v>901</v>
      </c>
      <c r="C71" s="108" t="s">
        <v>864</v>
      </c>
      <c r="D71" s="108" t="s">
        <v>840</v>
      </c>
      <c r="E71" s="110" t="s">
        <v>82</v>
      </c>
    </row>
    <row r="72" spans="1:5" x14ac:dyDescent="0.25">
      <c r="A72" s="5"/>
      <c r="B72" s="120" t="s">
        <v>901</v>
      </c>
      <c r="C72" s="108" t="s">
        <v>907</v>
      </c>
      <c r="D72" s="108" t="s">
        <v>840</v>
      </c>
      <c r="E72" s="110" t="s">
        <v>82</v>
      </c>
    </row>
    <row r="73" spans="1:5" x14ac:dyDescent="0.25">
      <c r="A73" s="5"/>
      <c r="B73" s="120" t="s">
        <v>901</v>
      </c>
      <c r="C73" s="108" t="s">
        <v>864</v>
      </c>
      <c r="D73" s="108" t="s">
        <v>840</v>
      </c>
      <c r="E73" s="110" t="s">
        <v>82</v>
      </c>
    </row>
    <row r="74" spans="1:5" x14ac:dyDescent="0.25">
      <c r="A74" s="5"/>
      <c r="B74" s="120" t="s">
        <v>901</v>
      </c>
      <c r="C74" s="108" t="s">
        <v>908</v>
      </c>
      <c r="D74" s="108" t="s">
        <v>840</v>
      </c>
      <c r="E74" s="110" t="s">
        <v>82</v>
      </c>
    </row>
    <row r="75" spans="1:5" x14ac:dyDescent="0.25">
      <c r="A75" s="5"/>
      <c r="B75" s="120" t="s">
        <v>901</v>
      </c>
      <c r="C75" s="108" t="s">
        <v>909</v>
      </c>
      <c r="D75" s="108" t="s">
        <v>840</v>
      </c>
      <c r="E75" s="110" t="s">
        <v>82</v>
      </c>
    </row>
    <row r="76" spans="1:5" x14ac:dyDescent="0.25">
      <c r="A76" s="5"/>
      <c r="B76" s="120" t="s">
        <v>901</v>
      </c>
      <c r="C76" s="108" t="s">
        <v>870</v>
      </c>
      <c r="D76" s="108" t="s">
        <v>840</v>
      </c>
      <c r="E76" s="110" t="s">
        <v>82</v>
      </c>
    </row>
    <row r="77" spans="1:5" x14ac:dyDescent="0.25">
      <c r="A77" s="5"/>
      <c r="B77" s="120" t="s">
        <v>901</v>
      </c>
      <c r="C77" s="108" t="s">
        <v>864</v>
      </c>
      <c r="D77" s="108" t="s">
        <v>840</v>
      </c>
      <c r="E77" s="110" t="s">
        <v>82</v>
      </c>
    </row>
    <row r="78" spans="1:5" x14ac:dyDescent="0.25">
      <c r="A78" s="5"/>
      <c r="B78" s="120" t="s">
        <v>901</v>
      </c>
      <c r="C78" s="108" t="s">
        <v>864</v>
      </c>
      <c r="D78" s="108" t="s">
        <v>840</v>
      </c>
      <c r="E78" s="110" t="s">
        <v>82</v>
      </c>
    </row>
    <row r="79" spans="1:5" x14ac:dyDescent="0.25">
      <c r="A79" s="5"/>
      <c r="B79" s="120" t="s">
        <v>901</v>
      </c>
      <c r="C79" s="108" t="s">
        <v>864</v>
      </c>
      <c r="D79" s="108" t="s">
        <v>840</v>
      </c>
      <c r="E79" s="110" t="s">
        <v>82</v>
      </c>
    </row>
    <row r="80" spans="1:5" x14ac:dyDescent="0.25">
      <c r="A80" s="5"/>
      <c r="B80" s="120" t="s">
        <v>901</v>
      </c>
      <c r="C80" s="108" t="s">
        <v>864</v>
      </c>
      <c r="D80" s="108" t="s">
        <v>840</v>
      </c>
      <c r="E80" s="110" t="s">
        <v>82</v>
      </c>
    </row>
    <row r="81" spans="1:5" x14ac:dyDescent="0.25">
      <c r="A81" s="5"/>
      <c r="B81" s="120" t="s">
        <v>901</v>
      </c>
      <c r="C81" s="108" t="s">
        <v>910</v>
      </c>
      <c r="D81" s="108" t="s">
        <v>840</v>
      </c>
      <c r="E81" s="110" t="s">
        <v>82</v>
      </c>
    </row>
    <row r="82" spans="1:5" x14ac:dyDescent="0.25">
      <c r="A82" s="5"/>
      <c r="B82" s="120" t="s">
        <v>901</v>
      </c>
      <c r="C82" s="108" t="s">
        <v>890</v>
      </c>
      <c r="D82" s="108" t="s">
        <v>840</v>
      </c>
      <c r="E82" s="110" t="s">
        <v>82</v>
      </c>
    </row>
    <row r="83" spans="1:5" x14ac:dyDescent="0.25">
      <c r="A83" s="5"/>
      <c r="B83" s="120" t="s">
        <v>901</v>
      </c>
      <c r="C83" s="108" t="s">
        <v>864</v>
      </c>
      <c r="D83" s="108" t="s">
        <v>840</v>
      </c>
      <c r="E83" s="110" t="s">
        <v>82</v>
      </c>
    </row>
    <row r="84" spans="1:5" x14ac:dyDescent="0.25">
      <c r="A84" s="5"/>
      <c r="B84" s="120" t="s">
        <v>901</v>
      </c>
      <c r="C84" s="108" t="s">
        <v>864</v>
      </c>
      <c r="D84" s="108" t="s">
        <v>840</v>
      </c>
      <c r="E84" s="110" t="s">
        <v>82</v>
      </c>
    </row>
    <row r="85" spans="1:5" x14ac:dyDescent="0.25">
      <c r="A85" s="5"/>
      <c r="B85" s="120" t="s">
        <v>901</v>
      </c>
      <c r="C85" s="108" t="s">
        <v>846</v>
      </c>
      <c r="D85" s="108" t="s">
        <v>840</v>
      </c>
      <c r="E85" s="110" t="s">
        <v>911</v>
      </c>
    </row>
    <row r="86" spans="1:5" x14ac:dyDescent="0.25">
      <c r="A86" s="5"/>
      <c r="B86" s="120" t="s">
        <v>901</v>
      </c>
      <c r="C86" s="108" t="s">
        <v>846</v>
      </c>
      <c r="D86" s="108" t="s">
        <v>840</v>
      </c>
      <c r="E86" s="110" t="s">
        <v>912</v>
      </c>
    </row>
    <row r="87" spans="1:5" x14ac:dyDescent="0.25">
      <c r="A87" s="5"/>
      <c r="B87" s="120" t="s">
        <v>901</v>
      </c>
      <c r="C87" s="108" t="s">
        <v>846</v>
      </c>
      <c r="D87" s="108" t="s">
        <v>840</v>
      </c>
      <c r="E87" s="110" t="s">
        <v>880</v>
      </c>
    </row>
    <row r="88" spans="1:5" x14ac:dyDescent="0.25">
      <c r="A88" s="5"/>
      <c r="B88" s="120" t="s">
        <v>901</v>
      </c>
      <c r="C88" s="108" t="s">
        <v>846</v>
      </c>
      <c r="D88" s="108" t="s">
        <v>840</v>
      </c>
      <c r="E88" s="110" t="s">
        <v>913</v>
      </c>
    </row>
    <row r="89" spans="1:5" x14ac:dyDescent="0.25">
      <c r="A89" s="5"/>
      <c r="B89" s="120" t="s">
        <v>901</v>
      </c>
      <c r="C89" s="108" t="s">
        <v>846</v>
      </c>
      <c r="D89" s="108" t="s">
        <v>840</v>
      </c>
      <c r="E89" s="110" t="s">
        <v>882</v>
      </c>
    </row>
    <row r="90" spans="1:5" x14ac:dyDescent="0.25">
      <c r="A90" s="5"/>
      <c r="B90" s="120" t="s">
        <v>901</v>
      </c>
      <c r="C90" s="108" t="s">
        <v>846</v>
      </c>
      <c r="D90" s="108" t="s">
        <v>840</v>
      </c>
      <c r="E90" s="110" t="s">
        <v>914</v>
      </c>
    </row>
    <row r="91" spans="1:5" x14ac:dyDescent="0.25">
      <c r="A91" s="5"/>
      <c r="B91" s="120" t="s">
        <v>901</v>
      </c>
      <c r="C91" s="108" t="s">
        <v>846</v>
      </c>
      <c r="D91" s="108" t="s">
        <v>840</v>
      </c>
      <c r="E91" s="110" t="s">
        <v>915</v>
      </c>
    </row>
    <row r="92" spans="1:5" x14ac:dyDescent="0.25">
      <c r="A92" s="5"/>
      <c r="B92" s="120" t="s">
        <v>901</v>
      </c>
      <c r="C92" s="108" t="s">
        <v>846</v>
      </c>
      <c r="D92" s="108" t="s">
        <v>840</v>
      </c>
      <c r="E92" s="110" t="s">
        <v>916</v>
      </c>
    </row>
    <row r="93" spans="1:5" x14ac:dyDescent="0.25">
      <c r="A93" s="5"/>
      <c r="B93" s="120" t="s">
        <v>901</v>
      </c>
      <c r="C93" s="108" t="s">
        <v>864</v>
      </c>
      <c r="D93" s="108" t="s">
        <v>840</v>
      </c>
      <c r="E93" s="110" t="s">
        <v>917</v>
      </c>
    </row>
    <row r="94" spans="1:5" x14ac:dyDescent="0.25">
      <c r="A94" s="5"/>
      <c r="B94" s="120" t="s">
        <v>918</v>
      </c>
      <c r="C94" s="108" t="s">
        <v>919</v>
      </c>
      <c r="D94" s="108" t="s">
        <v>723</v>
      </c>
      <c r="E94" s="110" t="s">
        <v>920</v>
      </c>
    </row>
    <row r="95" spans="1:5" x14ac:dyDescent="0.25">
      <c r="A95" s="5"/>
      <c r="B95" s="120" t="s">
        <v>918</v>
      </c>
      <c r="C95" s="108" t="s">
        <v>921</v>
      </c>
      <c r="D95" s="108" t="s">
        <v>723</v>
      </c>
      <c r="E95" s="110" t="s">
        <v>920</v>
      </c>
    </row>
    <row r="96" spans="1:5" x14ac:dyDescent="0.25">
      <c r="A96" s="5"/>
      <c r="B96" s="120" t="s">
        <v>918</v>
      </c>
      <c r="C96" s="108" t="s">
        <v>922</v>
      </c>
      <c r="D96" s="108" t="s">
        <v>723</v>
      </c>
      <c r="E96" s="110" t="s">
        <v>920</v>
      </c>
    </row>
    <row r="97" spans="1:5" x14ac:dyDescent="0.25">
      <c r="A97" s="5"/>
      <c r="B97" s="120" t="s">
        <v>923</v>
      </c>
      <c r="C97" s="108" t="s">
        <v>924</v>
      </c>
      <c r="D97" s="108" t="s">
        <v>723</v>
      </c>
      <c r="E97" s="110" t="s">
        <v>925</v>
      </c>
    </row>
    <row r="98" spans="1:5" x14ac:dyDescent="0.25">
      <c r="A98" s="5"/>
      <c r="B98" s="120" t="s">
        <v>923</v>
      </c>
      <c r="C98" s="108" t="s">
        <v>926</v>
      </c>
      <c r="D98" s="108" t="s">
        <v>723</v>
      </c>
      <c r="E98" s="110" t="s">
        <v>920</v>
      </c>
    </row>
    <row r="99" spans="1:5" x14ac:dyDescent="0.25">
      <c r="A99" s="5"/>
      <c r="B99" s="120" t="s">
        <v>927</v>
      </c>
      <c r="C99" s="108" t="s">
        <v>864</v>
      </c>
      <c r="D99" s="108" t="s">
        <v>840</v>
      </c>
      <c r="E99" s="110" t="s">
        <v>917</v>
      </c>
    </row>
    <row r="100" spans="1:5" x14ac:dyDescent="0.25">
      <c r="A100" s="5"/>
      <c r="B100" s="120" t="s">
        <v>928</v>
      </c>
      <c r="C100" s="108" t="s">
        <v>924</v>
      </c>
      <c r="D100" s="108" t="s">
        <v>723</v>
      </c>
      <c r="E100" s="110" t="s">
        <v>920</v>
      </c>
    </row>
    <row r="101" spans="1:5" x14ac:dyDescent="0.25">
      <c r="A101" s="5"/>
      <c r="B101" s="120" t="s">
        <v>929</v>
      </c>
      <c r="C101" s="108" t="s">
        <v>864</v>
      </c>
      <c r="D101" s="108" t="s">
        <v>840</v>
      </c>
      <c r="E101" s="110" t="s">
        <v>917</v>
      </c>
    </row>
    <row r="102" spans="1:5" x14ac:dyDescent="0.25">
      <c r="A102" s="5"/>
      <c r="B102" s="120" t="s">
        <v>930</v>
      </c>
      <c r="C102" s="108" t="s">
        <v>846</v>
      </c>
      <c r="D102" s="108" t="s">
        <v>840</v>
      </c>
      <c r="E102" s="110" t="s">
        <v>856</v>
      </c>
    </row>
    <row r="103" spans="1:5" x14ac:dyDescent="0.25">
      <c r="A103" s="5"/>
      <c r="B103" s="120" t="s">
        <v>930</v>
      </c>
      <c r="C103" s="108" t="s">
        <v>931</v>
      </c>
      <c r="D103" s="108" t="s">
        <v>840</v>
      </c>
      <c r="E103" s="110" t="s">
        <v>91</v>
      </c>
    </row>
    <row r="104" spans="1:5" x14ac:dyDescent="0.25">
      <c r="A104" s="5"/>
      <c r="B104" s="120" t="s">
        <v>930</v>
      </c>
      <c r="C104" s="108" t="s">
        <v>932</v>
      </c>
      <c r="D104" s="108" t="s">
        <v>840</v>
      </c>
      <c r="E104" s="110" t="s">
        <v>91</v>
      </c>
    </row>
    <row r="105" spans="1:5" x14ac:dyDescent="0.25">
      <c r="A105" s="5"/>
      <c r="B105" s="120" t="s">
        <v>930</v>
      </c>
      <c r="C105" s="108" t="s">
        <v>933</v>
      </c>
      <c r="D105" s="108" t="s">
        <v>840</v>
      </c>
      <c r="E105" s="110" t="s">
        <v>91</v>
      </c>
    </row>
    <row r="106" spans="1:5" x14ac:dyDescent="0.25">
      <c r="A106" s="5"/>
      <c r="B106" s="120" t="s">
        <v>930</v>
      </c>
      <c r="C106" s="108" t="s">
        <v>934</v>
      </c>
      <c r="D106" s="108" t="s">
        <v>840</v>
      </c>
      <c r="E106" s="110" t="s">
        <v>91</v>
      </c>
    </row>
    <row r="107" spans="1:5" x14ac:dyDescent="0.25">
      <c r="A107" s="5"/>
      <c r="B107" s="120" t="s">
        <v>930</v>
      </c>
      <c r="C107" s="108" t="s">
        <v>884</v>
      </c>
      <c r="D107" s="108" t="s">
        <v>840</v>
      </c>
      <c r="E107" s="110" t="s">
        <v>91</v>
      </c>
    </row>
    <row r="108" spans="1:5" x14ac:dyDescent="0.25">
      <c r="A108" s="5"/>
      <c r="B108" s="120" t="s">
        <v>930</v>
      </c>
      <c r="C108" s="108" t="s">
        <v>932</v>
      </c>
      <c r="D108" s="108" t="s">
        <v>840</v>
      </c>
      <c r="E108" s="110" t="s">
        <v>91</v>
      </c>
    </row>
    <row r="109" spans="1:5" x14ac:dyDescent="0.25">
      <c r="A109" s="5"/>
      <c r="B109" s="120" t="s">
        <v>930</v>
      </c>
      <c r="C109" s="108" t="s">
        <v>935</v>
      </c>
      <c r="D109" s="108" t="s">
        <v>840</v>
      </c>
      <c r="E109" s="110" t="s">
        <v>91</v>
      </c>
    </row>
    <row r="110" spans="1:5" x14ac:dyDescent="0.25">
      <c r="A110" s="5"/>
      <c r="B110" s="120" t="s">
        <v>930</v>
      </c>
      <c r="C110" s="108" t="s">
        <v>869</v>
      </c>
      <c r="D110" s="108" t="s">
        <v>840</v>
      </c>
      <c r="E110" s="110" t="s">
        <v>91</v>
      </c>
    </row>
    <row r="111" spans="1:5" x14ac:dyDescent="0.25">
      <c r="A111" s="5"/>
      <c r="B111" s="120" t="s">
        <v>930</v>
      </c>
      <c r="C111" s="108" t="s">
        <v>936</v>
      </c>
      <c r="D111" s="108" t="s">
        <v>840</v>
      </c>
      <c r="E111" s="110" t="s">
        <v>91</v>
      </c>
    </row>
    <row r="112" spans="1:5" x14ac:dyDescent="0.25">
      <c r="A112" s="5"/>
      <c r="B112" s="120" t="s">
        <v>930</v>
      </c>
      <c r="C112" s="108" t="s">
        <v>864</v>
      </c>
      <c r="D112" s="108" t="s">
        <v>494</v>
      </c>
      <c r="E112" s="110" t="s">
        <v>877</v>
      </c>
    </row>
    <row r="113" spans="1:5" x14ac:dyDescent="0.25">
      <c r="A113" s="5"/>
      <c r="B113" s="120" t="s">
        <v>937</v>
      </c>
      <c r="C113" s="108" t="s">
        <v>864</v>
      </c>
      <c r="D113" s="108" t="s">
        <v>494</v>
      </c>
      <c r="E113" s="110" t="s">
        <v>877</v>
      </c>
    </row>
    <row r="114" spans="1:5" x14ac:dyDescent="0.25">
      <c r="A114" s="5"/>
      <c r="B114" s="120" t="s">
        <v>938</v>
      </c>
      <c r="C114" s="108" t="s">
        <v>939</v>
      </c>
      <c r="D114" s="108" t="s">
        <v>713</v>
      </c>
      <c r="E114" s="110" t="s">
        <v>940</v>
      </c>
    </row>
    <row r="115" spans="1:5" x14ac:dyDescent="0.25">
      <c r="A115" s="5"/>
      <c r="B115" s="120" t="s">
        <v>938</v>
      </c>
      <c r="C115" s="108" t="s">
        <v>941</v>
      </c>
      <c r="D115" s="108" t="s">
        <v>713</v>
      </c>
      <c r="E115" s="110" t="s">
        <v>940</v>
      </c>
    </row>
    <row r="116" spans="1:5" x14ac:dyDescent="0.25">
      <c r="A116" s="5"/>
      <c r="B116" s="120" t="s">
        <v>938</v>
      </c>
      <c r="C116" s="108" t="s">
        <v>942</v>
      </c>
      <c r="D116" s="108" t="s">
        <v>713</v>
      </c>
      <c r="E116" s="110" t="s">
        <v>940</v>
      </c>
    </row>
    <row r="117" spans="1:5" x14ac:dyDescent="0.25">
      <c r="A117" s="5"/>
      <c r="B117" s="120" t="s">
        <v>938</v>
      </c>
      <c r="C117" s="108" t="s">
        <v>922</v>
      </c>
      <c r="D117" s="108" t="s">
        <v>713</v>
      </c>
      <c r="E117" s="110" t="s">
        <v>940</v>
      </c>
    </row>
    <row r="118" spans="1:5" x14ac:dyDescent="0.25">
      <c r="A118" s="5"/>
      <c r="B118" s="120" t="s">
        <v>938</v>
      </c>
      <c r="C118" s="108" t="s">
        <v>943</v>
      </c>
      <c r="D118" s="108" t="s">
        <v>713</v>
      </c>
      <c r="E118" s="110" t="s">
        <v>940</v>
      </c>
    </row>
    <row r="119" spans="1:5" x14ac:dyDescent="0.25">
      <c r="A119" s="5"/>
      <c r="B119" s="120" t="s">
        <v>938</v>
      </c>
      <c r="C119" s="108" t="s">
        <v>944</v>
      </c>
      <c r="D119" s="108" t="s">
        <v>713</v>
      </c>
      <c r="E119" s="110" t="s">
        <v>940</v>
      </c>
    </row>
    <row r="120" spans="1:5" x14ac:dyDescent="0.25">
      <c r="A120" s="5"/>
      <c r="B120" s="120" t="s">
        <v>938</v>
      </c>
      <c r="C120" s="108" t="s">
        <v>945</v>
      </c>
      <c r="D120" s="108" t="s">
        <v>713</v>
      </c>
      <c r="E120" s="110" t="s">
        <v>940</v>
      </c>
    </row>
    <row r="121" spans="1:5" x14ac:dyDescent="0.25">
      <c r="A121" s="5"/>
      <c r="B121" s="120" t="s">
        <v>938</v>
      </c>
      <c r="C121" s="108" t="s">
        <v>946</v>
      </c>
      <c r="D121" s="108" t="s">
        <v>713</v>
      </c>
      <c r="E121" s="110" t="s">
        <v>940</v>
      </c>
    </row>
    <row r="122" spans="1:5" x14ac:dyDescent="0.25">
      <c r="A122" s="5"/>
      <c r="B122" s="120" t="s">
        <v>947</v>
      </c>
      <c r="C122" s="108" t="s">
        <v>948</v>
      </c>
      <c r="D122" s="108" t="s">
        <v>713</v>
      </c>
      <c r="E122" s="110" t="s">
        <v>940</v>
      </c>
    </row>
    <row r="123" spans="1:5" x14ac:dyDescent="0.25">
      <c r="A123" s="5"/>
      <c r="B123" s="120" t="s">
        <v>947</v>
      </c>
      <c r="C123" s="108" t="s">
        <v>949</v>
      </c>
      <c r="D123" s="108" t="s">
        <v>494</v>
      </c>
      <c r="E123" s="110" t="s">
        <v>940</v>
      </c>
    </row>
    <row r="124" spans="1:5" x14ac:dyDescent="0.25">
      <c r="A124" s="5"/>
      <c r="B124" s="120" t="s">
        <v>947</v>
      </c>
      <c r="C124" s="108" t="s">
        <v>950</v>
      </c>
      <c r="D124" s="108" t="s">
        <v>713</v>
      </c>
      <c r="E124" s="110" t="s">
        <v>940</v>
      </c>
    </row>
    <row r="125" spans="1:5" x14ac:dyDescent="0.25">
      <c r="A125" s="5"/>
      <c r="B125" s="120" t="s">
        <v>947</v>
      </c>
      <c r="C125" s="108" t="s">
        <v>951</v>
      </c>
      <c r="D125" s="108" t="s">
        <v>713</v>
      </c>
      <c r="E125" s="110" t="s">
        <v>940</v>
      </c>
    </row>
    <row r="126" spans="1:5" x14ac:dyDescent="0.25">
      <c r="A126" s="5"/>
      <c r="B126" s="120" t="s">
        <v>952</v>
      </c>
      <c r="C126" s="108" t="s">
        <v>950</v>
      </c>
      <c r="D126" s="108" t="s">
        <v>713</v>
      </c>
      <c r="E126" s="110" t="s">
        <v>940</v>
      </c>
    </row>
    <row r="127" spans="1:5" x14ac:dyDescent="0.25">
      <c r="A127" s="5"/>
      <c r="B127" s="120" t="s">
        <v>953</v>
      </c>
      <c r="C127" s="108" t="s">
        <v>924</v>
      </c>
      <c r="D127" s="108" t="s">
        <v>713</v>
      </c>
      <c r="E127" s="110" t="s">
        <v>940</v>
      </c>
    </row>
    <row r="128" spans="1:5" x14ac:dyDescent="0.25">
      <c r="A128" s="5"/>
      <c r="B128" s="120" t="s">
        <v>953</v>
      </c>
      <c r="C128" s="108" t="s">
        <v>945</v>
      </c>
      <c r="D128" s="108" t="s">
        <v>494</v>
      </c>
      <c r="E128" s="110" t="s">
        <v>940</v>
      </c>
    </row>
    <row r="129" spans="1:5" x14ac:dyDescent="0.25">
      <c r="A129" s="5"/>
      <c r="B129" s="120" t="s">
        <v>954</v>
      </c>
      <c r="C129" s="108" t="s">
        <v>955</v>
      </c>
      <c r="D129" s="108" t="s">
        <v>713</v>
      </c>
      <c r="E129" s="110" t="s">
        <v>940</v>
      </c>
    </row>
    <row r="130" spans="1:5" x14ac:dyDescent="0.25">
      <c r="A130" s="5"/>
      <c r="B130" s="120" t="s">
        <v>956</v>
      </c>
      <c r="C130" s="108" t="s">
        <v>846</v>
      </c>
      <c r="D130" s="108" t="s">
        <v>840</v>
      </c>
      <c r="E130" s="110" t="s">
        <v>957</v>
      </c>
    </row>
    <row r="131" spans="1:5" x14ac:dyDescent="0.25">
      <c r="A131" s="5"/>
      <c r="B131" s="120" t="s">
        <v>958</v>
      </c>
      <c r="C131" s="108" t="s">
        <v>846</v>
      </c>
      <c r="D131" s="108" t="s">
        <v>840</v>
      </c>
      <c r="E131" s="110" t="s">
        <v>959</v>
      </c>
    </row>
    <row r="132" spans="1:5" x14ac:dyDescent="0.25">
      <c r="A132" s="5"/>
      <c r="B132" s="120" t="s">
        <v>960</v>
      </c>
      <c r="C132" s="108" t="s">
        <v>961</v>
      </c>
      <c r="D132" s="108" t="s">
        <v>713</v>
      </c>
      <c r="E132" s="110" t="s">
        <v>962</v>
      </c>
    </row>
    <row r="133" spans="1:5" x14ac:dyDescent="0.25">
      <c r="A133" s="5"/>
      <c r="B133" s="120" t="s">
        <v>963</v>
      </c>
      <c r="C133" s="108" t="s">
        <v>864</v>
      </c>
      <c r="D133" s="108" t="s">
        <v>713</v>
      </c>
      <c r="E133" s="110" t="s">
        <v>82</v>
      </c>
    </row>
    <row r="134" spans="1:5" x14ac:dyDescent="0.25">
      <c r="A134" s="5"/>
      <c r="B134" s="120" t="s">
        <v>963</v>
      </c>
      <c r="C134" s="108" t="s">
        <v>964</v>
      </c>
      <c r="D134" s="108" t="s">
        <v>713</v>
      </c>
      <c r="E134" s="110" t="s">
        <v>82</v>
      </c>
    </row>
    <row r="135" spans="1:5" x14ac:dyDescent="0.25">
      <c r="A135" s="5"/>
      <c r="B135" s="120" t="s">
        <v>963</v>
      </c>
      <c r="C135" s="108" t="s">
        <v>965</v>
      </c>
      <c r="D135" s="108" t="s">
        <v>713</v>
      </c>
      <c r="E135" s="110" t="s">
        <v>82</v>
      </c>
    </row>
    <row r="136" spans="1:5" x14ac:dyDescent="0.25">
      <c r="A136" s="5"/>
      <c r="B136" s="120" t="s">
        <v>963</v>
      </c>
      <c r="C136" s="108" t="s">
        <v>909</v>
      </c>
      <c r="D136" s="108" t="s">
        <v>713</v>
      </c>
      <c r="E136" s="110" t="s">
        <v>82</v>
      </c>
    </row>
    <row r="137" spans="1:5" x14ac:dyDescent="0.25">
      <c r="A137" s="5"/>
      <c r="B137" s="120" t="s">
        <v>963</v>
      </c>
      <c r="C137" s="108" t="s">
        <v>966</v>
      </c>
      <c r="D137" s="108" t="s">
        <v>713</v>
      </c>
      <c r="E137" s="110" t="s">
        <v>82</v>
      </c>
    </row>
    <row r="138" spans="1:5" x14ac:dyDescent="0.25">
      <c r="A138" s="5"/>
      <c r="B138" s="120" t="s">
        <v>963</v>
      </c>
      <c r="C138" s="108" t="s">
        <v>842</v>
      </c>
      <c r="D138" s="108" t="s">
        <v>713</v>
      </c>
      <c r="E138" s="110" t="s">
        <v>967</v>
      </c>
    </row>
    <row r="139" spans="1:5" x14ac:dyDescent="0.25">
      <c r="A139" s="5"/>
      <c r="B139" s="120" t="s">
        <v>963</v>
      </c>
      <c r="C139" s="108" t="s">
        <v>846</v>
      </c>
      <c r="D139" s="108" t="s">
        <v>713</v>
      </c>
      <c r="E139" s="110" t="s">
        <v>968</v>
      </c>
    </row>
    <row r="140" spans="1:5" x14ac:dyDescent="0.25">
      <c r="A140" s="5"/>
      <c r="B140" s="120" t="s">
        <v>963</v>
      </c>
      <c r="C140" s="108" t="s">
        <v>969</v>
      </c>
      <c r="D140" s="108" t="s">
        <v>713</v>
      </c>
      <c r="E140" s="110" t="s">
        <v>91</v>
      </c>
    </row>
    <row r="141" spans="1:5" x14ac:dyDescent="0.25">
      <c r="A141" s="5"/>
      <c r="B141" s="120" t="s">
        <v>963</v>
      </c>
      <c r="C141" s="108" t="s">
        <v>864</v>
      </c>
      <c r="D141" s="108" t="s">
        <v>713</v>
      </c>
      <c r="E141" s="110" t="s">
        <v>917</v>
      </c>
    </row>
    <row r="142" spans="1:5" x14ac:dyDescent="0.25">
      <c r="A142" s="5"/>
      <c r="B142" s="120" t="s">
        <v>970</v>
      </c>
      <c r="C142" s="108" t="s">
        <v>971</v>
      </c>
      <c r="D142" s="108" t="s">
        <v>494</v>
      </c>
      <c r="E142" s="110" t="s">
        <v>920</v>
      </c>
    </row>
    <row r="143" spans="1:5" x14ac:dyDescent="0.25">
      <c r="A143" s="5"/>
      <c r="B143" s="120" t="s">
        <v>970</v>
      </c>
      <c r="C143" s="108" t="s">
        <v>941</v>
      </c>
      <c r="D143" s="108" t="s">
        <v>713</v>
      </c>
      <c r="E143" s="110" t="s">
        <v>920</v>
      </c>
    </row>
    <row r="144" spans="1:5" x14ac:dyDescent="0.25">
      <c r="A144" s="5"/>
      <c r="B144" s="120" t="s">
        <v>970</v>
      </c>
      <c r="C144" s="108" t="s">
        <v>921</v>
      </c>
      <c r="D144" s="108" t="s">
        <v>713</v>
      </c>
      <c r="E144" s="110" t="s">
        <v>920</v>
      </c>
    </row>
    <row r="145" spans="1:5" x14ac:dyDescent="0.25">
      <c r="A145" s="5"/>
      <c r="B145" s="120" t="s">
        <v>970</v>
      </c>
      <c r="C145" s="108" t="s">
        <v>972</v>
      </c>
      <c r="D145" s="108" t="s">
        <v>713</v>
      </c>
      <c r="E145" s="110" t="s">
        <v>920</v>
      </c>
    </row>
    <row r="146" spans="1:5" x14ac:dyDescent="0.25">
      <c r="A146" s="5"/>
      <c r="B146" s="120" t="s">
        <v>970</v>
      </c>
      <c r="C146" s="108" t="s">
        <v>973</v>
      </c>
      <c r="D146" s="108" t="s">
        <v>713</v>
      </c>
      <c r="E146" s="110" t="s">
        <v>920</v>
      </c>
    </row>
    <row r="147" spans="1:5" x14ac:dyDescent="0.25">
      <c r="A147" s="5"/>
      <c r="B147" s="120" t="s">
        <v>970</v>
      </c>
      <c r="C147" s="108" t="s">
        <v>974</v>
      </c>
      <c r="D147" s="108" t="s">
        <v>713</v>
      </c>
      <c r="E147" s="110" t="s">
        <v>920</v>
      </c>
    </row>
    <row r="148" spans="1:5" x14ac:dyDescent="0.25">
      <c r="A148" s="5"/>
      <c r="B148" s="120" t="s">
        <v>975</v>
      </c>
      <c r="C148" s="108" t="s">
        <v>976</v>
      </c>
      <c r="D148" s="108" t="s">
        <v>494</v>
      </c>
      <c r="E148" s="110" t="s">
        <v>920</v>
      </c>
    </row>
    <row r="149" spans="1:5" x14ac:dyDescent="0.25">
      <c r="A149" s="5"/>
      <c r="B149" s="120" t="s">
        <v>977</v>
      </c>
      <c r="C149" s="108" t="s">
        <v>978</v>
      </c>
      <c r="D149" s="108" t="s">
        <v>713</v>
      </c>
      <c r="E149" s="110" t="s">
        <v>920</v>
      </c>
    </row>
    <row r="150" spans="1:5" x14ac:dyDescent="0.25">
      <c r="A150" s="5"/>
      <c r="B150" s="120" t="s">
        <v>979</v>
      </c>
      <c r="C150" s="108" t="s">
        <v>924</v>
      </c>
      <c r="D150" s="108" t="s">
        <v>713</v>
      </c>
      <c r="E150" s="110" t="s">
        <v>920</v>
      </c>
    </row>
    <row r="151" spans="1:5" x14ac:dyDescent="0.25">
      <c r="A151" s="5"/>
      <c r="B151" s="120" t="s">
        <v>980</v>
      </c>
      <c r="C151" s="108" t="s">
        <v>864</v>
      </c>
      <c r="D151" s="108" t="s">
        <v>713</v>
      </c>
      <c r="E151" s="110" t="s">
        <v>917</v>
      </c>
    </row>
    <row r="152" spans="1:5" x14ac:dyDescent="0.25">
      <c r="A152" s="5"/>
      <c r="B152" s="120" t="s">
        <v>981</v>
      </c>
      <c r="C152" s="108" t="s">
        <v>976</v>
      </c>
      <c r="D152" s="108" t="s">
        <v>713</v>
      </c>
      <c r="E152" s="110" t="s">
        <v>920</v>
      </c>
    </row>
    <row r="153" spans="1:5" x14ac:dyDescent="0.25">
      <c r="A153" s="5"/>
      <c r="B153" s="120" t="s">
        <v>982</v>
      </c>
      <c r="C153" s="108" t="s">
        <v>908</v>
      </c>
      <c r="D153" s="108" t="s">
        <v>983</v>
      </c>
      <c r="E153" s="110" t="s">
        <v>984</v>
      </c>
    </row>
    <row r="154" spans="1:5" x14ac:dyDescent="0.25">
      <c r="A154" s="5"/>
      <c r="B154" s="120" t="s">
        <v>982</v>
      </c>
      <c r="C154" s="108" t="s">
        <v>846</v>
      </c>
      <c r="D154" s="108" t="s">
        <v>983</v>
      </c>
      <c r="E154" s="110" t="s">
        <v>985</v>
      </c>
    </row>
    <row r="155" spans="1:5" x14ac:dyDescent="0.25">
      <c r="A155" s="5"/>
      <c r="B155" s="120" t="s">
        <v>982</v>
      </c>
      <c r="C155" s="108" t="s">
        <v>846</v>
      </c>
      <c r="D155" s="108" t="s">
        <v>983</v>
      </c>
      <c r="E155" s="110" t="s">
        <v>986</v>
      </c>
    </row>
    <row r="156" spans="1:5" x14ac:dyDescent="0.25">
      <c r="A156" s="5"/>
      <c r="B156" s="120" t="s">
        <v>982</v>
      </c>
      <c r="C156" s="108" t="s">
        <v>846</v>
      </c>
      <c r="D156" s="108" t="s">
        <v>983</v>
      </c>
      <c r="E156" s="110" t="s">
        <v>987</v>
      </c>
    </row>
    <row r="157" spans="1:5" x14ac:dyDescent="0.25">
      <c r="A157" s="5"/>
      <c r="B157" s="120" t="s">
        <v>982</v>
      </c>
      <c r="C157" s="108" t="s">
        <v>846</v>
      </c>
      <c r="D157" s="108" t="s">
        <v>983</v>
      </c>
      <c r="E157" s="110" t="s">
        <v>988</v>
      </c>
    </row>
    <row r="158" spans="1:5" x14ac:dyDescent="0.25">
      <c r="A158" s="5"/>
      <c r="B158" s="120" t="s">
        <v>982</v>
      </c>
      <c r="C158" s="108" t="s">
        <v>846</v>
      </c>
      <c r="D158" s="108" t="s">
        <v>983</v>
      </c>
      <c r="E158" s="110" t="s">
        <v>989</v>
      </c>
    </row>
    <row r="159" spans="1:5" x14ac:dyDescent="0.25">
      <c r="A159" s="5"/>
      <c r="B159" s="120" t="s">
        <v>982</v>
      </c>
      <c r="C159" s="108" t="s">
        <v>846</v>
      </c>
      <c r="D159" s="108" t="s">
        <v>983</v>
      </c>
      <c r="E159" s="110" t="s">
        <v>990</v>
      </c>
    </row>
    <row r="160" spans="1:5" x14ac:dyDescent="0.25">
      <c r="A160" s="5"/>
      <c r="B160" s="120" t="s">
        <v>982</v>
      </c>
      <c r="C160" s="108" t="s">
        <v>846</v>
      </c>
      <c r="D160" s="108" t="s">
        <v>983</v>
      </c>
      <c r="E160" s="110" t="s">
        <v>991</v>
      </c>
    </row>
    <row r="161" spans="1:5" x14ac:dyDescent="0.25">
      <c r="A161" s="5"/>
      <c r="B161" s="120" t="s">
        <v>982</v>
      </c>
      <c r="C161" s="108" t="s">
        <v>846</v>
      </c>
      <c r="D161" s="108" t="s">
        <v>983</v>
      </c>
      <c r="E161" s="110" t="s">
        <v>992</v>
      </c>
    </row>
    <row r="162" spans="1:5" x14ac:dyDescent="0.25">
      <c r="A162" s="5"/>
      <c r="B162" s="120" t="s">
        <v>982</v>
      </c>
      <c r="C162" s="108" t="s">
        <v>846</v>
      </c>
      <c r="D162" s="108" t="s">
        <v>983</v>
      </c>
      <c r="E162" s="110" t="s">
        <v>993</v>
      </c>
    </row>
    <row r="163" spans="1:5" x14ac:dyDescent="0.25">
      <c r="A163" s="5"/>
      <c r="B163" s="120" t="s">
        <v>982</v>
      </c>
      <c r="C163" s="108" t="s">
        <v>846</v>
      </c>
      <c r="D163" s="108" t="s">
        <v>983</v>
      </c>
      <c r="E163" s="110" t="s">
        <v>994</v>
      </c>
    </row>
    <row r="164" spans="1:5" x14ac:dyDescent="0.25">
      <c r="A164" s="5"/>
      <c r="B164" s="120" t="s">
        <v>982</v>
      </c>
      <c r="C164" s="108" t="s">
        <v>846</v>
      </c>
      <c r="D164" s="108" t="s">
        <v>983</v>
      </c>
      <c r="E164" s="110" t="s">
        <v>995</v>
      </c>
    </row>
    <row r="165" spans="1:5" x14ac:dyDescent="0.25">
      <c r="A165" s="5"/>
      <c r="B165" s="120" t="s">
        <v>982</v>
      </c>
      <c r="C165" s="108" t="s">
        <v>846</v>
      </c>
      <c r="D165" s="108" t="s">
        <v>983</v>
      </c>
      <c r="E165" s="110" t="s">
        <v>996</v>
      </c>
    </row>
    <row r="166" spans="1:5" x14ac:dyDescent="0.25">
      <c r="A166" s="5"/>
      <c r="B166" s="120" t="s">
        <v>982</v>
      </c>
      <c r="C166" s="108" t="s">
        <v>876</v>
      </c>
      <c r="D166" s="108" t="s">
        <v>983</v>
      </c>
      <c r="E166" s="110" t="s">
        <v>91</v>
      </c>
    </row>
    <row r="167" spans="1:5" x14ac:dyDescent="0.25">
      <c r="A167" s="5"/>
      <c r="B167" s="120" t="s">
        <v>982</v>
      </c>
      <c r="C167" s="108" t="s">
        <v>997</v>
      </c>
      <c r="D167" s="108" t="s">
        <v>983</v>
      </c>
      <c r="E167" s="110" t="s">
        <v>91</v>
      </c>
    </row>
    <row r="168" spans="1:5" x14ac:dyDescent="0.25">
      <c r="A168" s="5"/>
      <c r="B168" s="120" t="s">
        <v>982</v>
      </c>
      <c r="C168" s="108" t="s">
        <v>969</v>
      </c>
      <c r="D168" s="108" t="s">
        <v>983</v>
      </c>
      <c r="E168" s="110" t="s">
        <v>91</v>
      </c>
    </row>
    <row r="169" spans="1:5" x14ac:dyDescent="0.25">
      <c r="A169" s="5"/>
      <c r="B169" s="120" t="s">
        <v>982</v>
      </c>
      <c r="C169" s="108" t="s">
        <v>998</v>
      </c>
      <c r="D169" s="108" t="s">
        <v>983</v>
      </c>
      <c r="E169" s="110" t="s">
        <v>91</v>
      </c>
    </row>
    <row r="170" spans="1:5" x14ac:dyDescent="0.25">
      <c r="A170" s="5"/>
      <c r="B170" s="120" t="s">
        <v>982</v>
      </c>
      <c r="C170" s="108" t="s">
        <v>932</v>
      </c>
      <c r="D170" s="108" t="s">
        <v>983</v>
      </c>
      <c r="E170" s="110" t="s">
        <v>91</v>
      </c>
    </row>
    <row r="171" spans="1:5" x14ac:dyDescent="0.25">
      <c r="A171" s="5"/>
      <c r="B171" s="120" t="s">
        <v>982</v>
      </c>
      <c r="C171" s="108" t="s">
        <v>869</v>
      </c>
      <c r="D171" s="108" t="s">
        <v>983</v>
      </c>
      <c r="E171" s="110" t="s">
        <v>91</v>
      </c>
    </row>
    <row r="172" spans="1:5" x14ac:dyDescent="0.25">
      <c r="A172" s="5"/>
      <c r="B172" s="120" t="s">
        <v>982</v>
      </c>
      <c r="C172" s="108" t="s">
        <v>999</v>
      </c>
      <c r="D172" s="108" t="s">
        <v>983</v>
      </c>
      <c r="E172" s="110" t="s">
        <v>91</v>
      </c>
    </row>
    <row r="173" spans="1:5" x14ac:dyDescent="0.25">
      <c r="A173" s="5"/>
      <c r="B173" s="120" t="s">
        <v>982</v>
      </c>
      <c r="C173" s="108" t="s">
        <v>1000</v>
      </c>
      <c r="D173" s="108" t="s">
        <v>983</v>
      </c>
      <c r="E173" s="110" t="s">
        <v>91</v>
      </c>
    </row>
    <row r="174" spans="1:5" x14ac:dyDescent="0.25">
      <c r="A174" s="5"/>
      <c r="B174" s="120" t="s">
        <v>982</v>
      </c>
      <c r="C174" s="108" t="s">
        <v>1001</v>
      </c>
      <c r="D174" s="108" t="s">
        <v>983</v>
      </c>
      <c r="E174" s="110" t="s">
        <v>91</v>
      </c>
    </row>
    <row r="175" spans="1:5" x14ac:dyDescent="0.25">
      <c r="A175" s="5"/>
      <c r="B175" s="120" t="s">
        <v>982</v>
      </c>
      <c r="C175" s="108" t="s">
        <v>1002</v>
      </c>
      <c r="D175" s="108" t="s">
        <v>983</v>
      </c>
      <c r="E175" s="110" t="s">
        <v>91</v>
      </c>
    </row>
    <row r="176" spans="1:5" x14ac:dyDescent="0.25">
      <c r="A176" s="5"/>
      <c r="B176" s="120" t="s">
        <v>982</v>
      </c>
      <c r="C176" s="108" t="s">
        <v>864</v>
      </c>
      <c r="D176" s="108" t="s">
        <v>983</v>
      </c>
      <c r="E176" s="110" t="s">
        <v>877</v>
      </c>
    </row>
    <row r="177" spans="1:5" x14ac:dyDescent="0.25">
      <c r="A177" s="5"/>
      <c r="B177" s="120" t="s">
        <v>1003</v>
      </c>
      <c r="C177" s="108" t="s">
        <v>864</v>
      </c>
      <c r="D177" s="108" t="s">
        <v>494</v>
      </c>
      <c r="E177" s="110" t="s">
        <v>877</v>
      </c>
    </row>
    <row r="178" spans="1:5" x14ac:dyDescent="0.25">
      <c r="A178" s="5"/>
      <c r="B178" s="120" t="s">
        <v>1004</v>
      </c>
      <c r="C178" s="108" t="s">
        <v>864</v>
      </c>
      <c r="D178" s="108" t="s">
        <v>983</v>
      </c>
      <c r="E178" s="110" t="s">
        <v>877</v>
      </c>
    </row>
    <row r="179" spans="1:5" x14ac:dyDescent="0.25">
      <c r="A179" s="5"/>
      <c r="B179" s="120" t="s">
        <v>1005</v>
      </c>
      <c r="C179" s="108" t="s">
        <v>941</v>
      </c>
      <c r="D179" s="108" t="s">
        <v>713</v>
      </c>
      <c r="E179" s="110" t="s">
        <v>940</v>
      </c>
    </row>
    <row r="180" spans="1:5" x14ac:dyDescent="0.25">
      <c r="A180" s="5"/>
      <c r="B180" s="120" t="s">
        <v>1005</v>
      </c>
      <c r="C180" s="108" t="s">
        <v>921</v>
      </c>
      <c r="D180" s="108" t="s">
        <v>723</v>
      </c>
      <c r="E180" s="110" t="s">
        <v>940</v>
      </c>
    </row>
    <row r="181" spans="1:5" x14ac:dyDescent="0.25">
      <c r="A181" s="5"/>
      <c r="B181" s="120" t="s">
        <v>1005</v>
      </c>
      <c r="C181" s="108" t="s">
        <v>974</v>
      </c>
      <c r="D181" s="108" t="s">
        <v>723</v>
      </c>
      <c r="E181" s="110" t="s">
        <v>940</v>
      </c>
    </row>
    <row r="182" spans="1:5" x14ac:dyDescent="0.25">
      <c r="A182" s="5"/>
      <c r="B182" s="120" t="s">
        <v>1005</v>
      </c>
      <c r="C182" s="108" t="s">
        <v>1006</v>
      </c>
      <c r="D182" s="108" t="s">
        <v>494</v>
      </c>
      <c r="E182" s="110" t="s">
        <v>940</v>
      </c>
    </row>
    <row r="183" spans="1:5" x14ac:dyDescent="0.25">
      <c r="A183" s="5"/>
      <c r="B183" s="120" t="s">
        <v>1005</v>
      </c>
      <c r="C183" s="108" t="s">
        <v>922</v>
      </c>
      <c r="D183" s="108" t="s">
        <v>713</v>
      </c>
      <c r="E183" s="110" t="s">
        <v>940</v>
      </c>
    </row>
    <row r="184" spans="1:5" x14ac:dyDescent="0.25">
      <c r="A184" s="5"/>
      <c r="B184" s="120" t="s">
        <v>1005</v>
      </c>
      <c r="C184" s="108" t="s">
        <v>1007</v>
      </c>
      <c r="D184" s="108" t="s">
        <v>713</v>
      </c>
      <c r="E184" s="110" t="s">
        <v>940</v>
      </c>
    </row>
    <row r="185" spans="1:5" x14ac:dyDescent="0.25">
      <c r="A185" s="5"/>
      <c r="B185" s="120" t="s">
        <v>1005</v>
      </c>
      <c r="C185" s="108" t="s">
        <v>1008</v>
      </c>
      <c r="D185" s="108" t="s">
        <v>713</v>
      </c>
      <c r="E185" s="110" t="s">
        <v>940</v>
      </c>
    </row>
    <row r="186" spans="1:5" x14ac:dyDescent="0.25">
      <c r="A186" s="5"/>
      <c r="B186" s="120" t="s">
        <v>1005</v>
      </c>
      <c r="C186" s="108" t="s">
        <v>1009</v>
      </c>
      <c r="D186" s="108" t="s">
        <v>713</v>
      </c>
      <c r="E186" s="110" t="s">
        <v>940</v>
      </c>
    </row>
    <row r="187" spans="1:5" x14ac:dyDescent="0.25">
      <c r="A187" s="5"/>
      <c r="B187" s="120" t="s">
        <v>1005</v>
      </c>
      <c r="C187" s="108" t="s">
        <v>1010</v>
      </c>
      <c r="D187" s="108" t="s">
        <v>723</v>
      </c>
      <c r="E187" s="110" t="s">
        <v>940</v>
      </c>
    </row>
    <row r="188" spans="1:5" x14ac:dyDescent="0.25">
      <c r="A188" s="5"/>
      <c r="B188" s="120" t="s">
        <v>1005</v>
      </c>
      <c r="C188" s="108" t="s">
        <v>1011</v>
      </c>
      <c r="D188" s="108" t="s">
        <v>713</v>
      </c>
      <c r="E188" s="110" t="s">
        <v>940</v>
      </c>
    </row>
    <row r="189" spans="1:5" x14ac:dyDescent="0.25">
      <c r="A189" s="5"/>
      <c r="B189" s="120" t="s">
        <v>1012</v>
      </c>
      <c r="C189" s="108" t="s">
        <v>924</v>
      </c>
      <c r="D189" s="108" t="s">
        <v>713</v>
      </c>
      <c r="E189" s="110" t="s">
        <v>940</v>
      </c>
    </row>
    <row r="190" spans="1:5" x14ac:dyDescent="0.25">
      <c r="A190" s="5"/>
      <c r="B190" s="120" t="s">
        <v>1012</v>
      </c>
      <c r="C190" s="108" t="s">
        <v>1013</v>
      </c>
      <c r="D190" s="108" t="s">
        <v>713</v>
      </c>
      <c r="E190" s="110" t="s">
        <v>940</v>
      </c>
    </row>
    <row r="191" spans="1:5" x14ac:dyDescent="0.25">
      <c r="A191" s="5"/>
      <c r="B191" s="120" t="s">
        <v>1014</v>
      </c>
      <c r="C191" s="108" t="s">
        <v>1013</v>
      </c>
      <c r="D191" s="108" t="s">
        <v>723</v>
      </c>
      <c r="E191" s="110" t="s">
        <v>940</v>
      </c>
    </row>
    <row r="192" spans="1:5" x14ac:dyDescent="0.25">
      <c r="A192" s="5"/>
      <c r="B192" s="120" t="s">
        <v>1015</v>
      </c>
      <c r="C192" s="108" t="s">
        <v>864</v>
      </c>
      <c r="D192" s="108" t="s">
        <v>494</v>
      </c>
      <c r="E192" s="110" t="s">
        <v>877</v>
      </c>
    </row>
    <row r="193" spans="1:5" x14ac:dyDescent="0.25">
      <c r="A193" s="5"/>
      <c r="B193" s="120" t="s">
        <v>1016</v>
      </c>
      <c r="C193" s="108" t="s">
        <v>1017</v>
      </c>
      <c r="D193" s="108" t="s">
        <v>713</v>
      </c>
      <c r="E193" s="110" t="s">
        <v>940</v>
      </c>
    </row>
    <row r="194" spans="1:5" x14ac:dyDescent="0.25">
      <c r="A194" s="5"/>
      <c r="B194" s="120" t="s">
        <v>1018</v>
      </c>
      <c r="C194" s="108" t="s">
        <v>864</v>
      </c>
      <c r="D194" s="108" t="s">
        <v>983</v>
      </c>
      <c r="E194" s="110" t="s">
        <v>877</v>
      </c>
    </row>
    <row r="195" spans="1:5" x14ac:dyDescent="0.25">
      <c r="A195" s="5"/>
      <c r="B195" s="120" t="s">
        <v>1019</v>
      </c>
      <c r="C195" s="108" t="s">
        <v>888</v>
      </c>
      <c r="D195" s="108" t="s">
        <v>713</v>
      </c>
      <c r="E195" s="110" t="s">
        <v>82</v>
      </c>
    </row>
    <row r="196" spans="1:5" x14ac:dyDescent="0.25">
      <c r="A196" s="5"/>
      <c r="B196" s="120" t="s">
        <v>1019</v>
      </c>
      <c r="C196" s="108" t="s">
        <v>888</v>
      </c>
      <c r="D196" s="108" t="s">
        <v>713</v>
      </c>
      <c r="E196" s="110" t="s">
        <v>1020</v>
      </c>
    </row>
    <row r="197" spans="1:5" x14ac:dyDescent="0.25">
      <c r="A197" s="5"/>
      <c r="B197" s="120" t="s">
        <v>1021</v>
      </c>
      <c r="C197" s="108" t="s">
        <v>1022</v>
      </c>
      <c r="D197" s="108" t="s">
        <v>840</v>
      </c>
      <c r="E197" s="110" t="s">
        <v>1023</v>
      </c>
    </row>
    <row r="198" spans="1:5" x14ac:dyDescent="0.25">
      <c r="A198" s="5"/>
      <c r="B198" s="120" t="s">
        <v>1021</v>
      </c>
      <c r="C198" s="108" t="s">
        <v>846</v>
      </c>
      <c r="D198" s="108" t="s">
        <v>840</v>
      </c>
      <c r="E198" s="110" t="s">
        <v>1024</v>
      </c>
    </row>
    <row r="199" spans="1:5" x14ac:dyDescent="0.25">
      <c r="A199" s="5"/>
      <c r="B199" s="120" t="s">
        <v>1021</v>
      </c>
      <c r="C199" s="108" t="s">
        <v>846</v>
      </c>
      <c r="D199" s="108" t="s">
        <v>840</v>
      </c>
      <c r="E199" s="110" t="s">
        <v>1025</v>
      </c>
    </row>
    <row r="200" spans="1:5" x14ac:dyDescent="0.25">
      <c r="A200" s="5"/>
      <c r="B200" s="120" t="s">
        <v>1021</v>
      </c>
      <c r="C200" s="108" t="s">
        <v>846</v>
      </c>
      <c r="D200" s="108" t="s">
        <v>840</v>
      </c>
      <c r="E200" s="110" t="s">
        <v>1026</v>
      </c>
    </row>
    <row r="201" spans="1:5" x14ac:dyDescent="0.25">
      <c r="A201" s="5"/>
      <c r="B201" s="120" t="s">
        <v>1021</v>
      </c>
      <c r="C201" s="108" t="s">
        <v>846</v>
      </c>
      <c r="D201" s="108" t="s">
        <v>840</v>
      </c>
      <c r="E201" s="110" t="s">
        <v>855</v>
      </c>
    </row>
    <row r="202" spans="1:5" x14ac:dyDescent="0.25">
      <c r="A202" s="5"/>
      <c r="B202" s="120" t="s">
        <v>1021</v>
      </c>
      <c r="C202" s="108" t="s">
        <v>1027</v>
      </c>
      <c r="D202" s="108" t="s">
        <v>840</v>
      </c>
      <c r="E202" s="110" t="s">
        <v>91</v>
      </c>
    </row>
    <row r="203" spans="1:5" x14ac:dyDescent="0.25">
      <c r="A203" s="5"/>
      <c r="B203" s="120" t="s">
        <v>1021</v>
      </c>
      <c r="C203" s="108" t="s">
        <v>932</v>
      </c>
      <c r="D203" s="108" t="s">
        <v>840</v>
      </c>
      <c r="E203" s="110" t="s">
        <v>91</v>
      </c>
    </row>
    <row r="204" spans="1:5" x14ac:dyDescent="0.25">
      <c r="A204" s="5"/>
      <c r="B204" s="120" t="s">
        <v>1021</v>
      </c>
      <c r="C204" s="108" t="s">
        <v>870</v>
      </c>
      <c r="D204" s="108" t="s">
        <v>840</v>
      </c>
      <c r="E204" s="110" t="s">
        <v>91</v>
      </c>
    </row>
    <row r="205" spans="1:5" x14ac:dyDescent="0.25">
      <c r="A205" s="5"/>
      <c r="B205" s="120" t="s">
        <v>1021</v>
      </c>
      <c r="C205" s="108" t="s">
        <v>932</v>
      </c>
      <c r="D205" s="108" t="s">
        <v>840</v>
      </c>
      <c r="E205" s="110" t="s">
        <v>91</v>
      </c>
    </row>
    <row r="206" spans="1:5" x14ac:dyDescent="0.25">
      <c r="A206" s="5"/>
      <c r="B206" s="120" t="s">
        <v>1021</v>
      </c>
      <c r="C206" s="108" t="s">
        <v>1028</v>
      </c>
      <c r="D206" s="108" t="s">
        <v>840</v>
      </c>
      <c r="E206" s="110" t="s">
        <v>91</v>
      </c>
    </row>
    <row r="207" spans="1:5" x14ac:dyDescent="0.25">
      <c r="A207" s="5"/>
      <c r="B207" s="120" t="s">
        <v>1021</v>
      </c>
      <c r="C207" s="108" t="s">
        <v>869</v>
      </c>
      <c r="D207" s="108" t="s">
        <v>840</v>
      </c>
      <c r="E207" s="110" t="s">
        <v>91</v>
      </c>
    </row>
    <row r="208" spans="1:5" x14ac:dyDescent="0.25">
      <c r="A208" s="5"/>
      <c r="B208" s="120" t="s">
        <v>1021</v>
      </c>
      <c r="C208" s="108" t="s">
        <v>969</v>
      </c>
      <c r="D208" s="108" t="s">
        <v>840</v>
      </c>
      <c r="E208" s="110" t="s">
        <v>91</v>
      </c>
    </row>
    <row r="209" spans="1:5" x14ac:dyDescent="0.25">
      <c r="A209" s="5"/>
      <c r="B209" s="120" t="s">
        <v>1021</v>
      </c>
      <c r="C209" s="108" t="s">
        <v>884</v>
      </c>
      <c r="D209" s="108" t="s">
        <v>840</v>
      </c>
      <c r="E209" s="110" t="s">
        <v>91</v>
      </c>
    </row>
    <row r="210" spans="1:5" x14ac:dyDescent="0.25">
      <c r="A210" s="5"/>
      <c r="B210" s="120" t="s">
        <v>1021</v>
      </c>
      <c r="C210" s="108" t="s">
        <v>864</v>
      </c>
      <c r="D210" s="108" t="s">
        <v>840</v>
      </c>
      <c r="E210" s="110" t="s">
        <v>91</v>
      </c>
    </row>
    <row r="211" spans="1:5" x14ac:dyDescent="0.25">
      <c r="A211" s="5"/>
      <c r="B211" s="120" t="s">
        <v>1021</v>
      </c>
      <c r="C211" s="108" t="s">
        <v>864</v>
      </c>
      <c r="D211" s="108" t="s">
        <v>840</v>
      </c>
      <c r="E211" s="110" t="s">
        <v>91</v>
      </c>
    </row>
    <row r="212" spans="1:5" x14ac:dyDescent="0.25">
      <c r="A212" s="5"/>
      <c r="B212" s="120" t="s">
        <v>1021</v>
      </c>
      <c r="C212" s="108" t="s">
        <v>874</v>
      </c>
      <c r="D212" s="108" t="s">
        <v>840</v>
      </c>
      <c r="E212" s="110" t="s">
        <v>91</v>
      </c>
    </row>
    <row r="213" spans="1:5" x14ac:dyDescent="0.25">
      <c r="A213" s="5"/>
      <c r="B213" s="120" t="s">
        <v>1021</v>
      </c>
      <c r="C213" s="108" t="s">
        <v>864</v>
      </c>
      <c r="D213" s="108" t="s">
        <v>494</v>
      </c>
      <c r="E213" s="110" t="s">
        <v>877</v>
      </c>
    </row>
    <row r="214" spans="1:5" x14ac:dyDescent="0.25">
      <c r="A214" s="5"/>
      <c r="B214" s="120" t="s">
        <v>1029</v>
      </c>
      <c r="C214" s="108" t="s">
        <v>941</v>
      </c>
      <c r="D214" s="108" t="s">
        <v>713</v>
      </c>
      <c r="E214" s="110" t="s">
        <v>940</v>
      </c>
    </row>
    <row r="215" spans="1:5" x14ac:dyDescent="0.25">
      <c r="A215" s="5"/>
      <c r="B215" s="120" t="s">
        <v>1029</v>
      </c>
      <c r="C215" s="108" t="s">
        <v>921</v>
      </c>
      <c r="D215" s="108" t="s">
        <v>713</v>
      </c>
      <c r="E215" s="110" t="s">
        <v>940</v>
      </c>
    </row>
    <row r="216" spans="1:5" x14ac:dyDescent="0.25">
      <c r="A216" s="5"/>
      <c r="B216" s="120" t="s">
        <v>1030</v>
      </c>
      <c r="C216" s="108" t="s">
        <v>1031</v>
      </c>
      <c r="D216" s="108" t="s">
        <v>713</v>
      </c>
      <c r="E216" s="110" t="s">
        <v>940</v>
      </c>
    </row>
    <row r="217" spans="1:5" x14ac:dyDescent="0.25">
      <c r="A217" s="5"/>
      <c r="B217" s="120" t="s">
        <v>1032</v>
      </c>
      <c r="C217" s="108" t="s">
        <v>842</v>
      </c>
      <c r="D217" s="108" t="s">
        <v>840</v>
      </c>
      <c r="E217" s="110" t="s">
        <v>1033</v>
      </c>
    </row>
    <row r="218" spans="1:5" x14ac:dyDescent="0.25">
      <c r="A218" s="5"/>
      <c r="B218" s="120" t="s">
        <v>1032</v>
      </c>
      <c r="C218" s="108" t="s">
        <v>1034</v>
      </c>
      <c r="D218" s="108" t="s">
        <v>840</v>
      </c>
      <c r="E218" s="110" t="s">
        <v>1033</v>
      </c>
    </row>
    <row r="219" spans="1:5" x14ac:dyDescent="0.25">
      <c r="A219" s="5"/>
      <c r="B219" s="120" t="s">
        <v>1032</v>
      </c>
      <c r="C219" s="108" t="s">
        <v>1034</v>
      </c>
      <c r="D219" s="108" t="s">
        <v>840</v>
      </c>
      <c r="E219" s="110" t="s">
        <v>1033</v>
      </c>
    </row>
    <row r="220" spans="1:5" x14ac:dyDescent="0.25">
      <c r="A220" s="5"/>
      <c r="B220" s="120" t="s">
        <v>1032</v>
      </c>
      <c r="C220" s="108" t="s">
        <v>1035</v>
      </c>
      <c r="D220" s="108" t="s">
        <v>840</v>
      </c>
      <c r="E220" s="110" t="s">
        <v>82</v>
      </c>
    </row>
    <row r="221" spans="1:5" x14ac:dyDescent="0.25">
      <c r="A221" s="5"/>
      <c r="B221" s="120" t="s">
        <v>1032</v>
      </c>
      <c r="C221" s="108" t="s">
        <v>969</v>
      </c>
      <c r="D221" s="108" t="s">
        <v>840</v>
      </c>
      <c r="E221" s="110" t="s">
        <v>82</v>
      </c>
    </row>
    <row r="222" spans="1:5" x14ac:dyDescent="0.25">
      <c r="A222" s="5"/>
      <c r="B222" s="120" t="s">
        <v>1032</v>
      </c>
      <c r="C222" s="108" t="s">
        <v>1036</v>
      </c>
      <c r="D222" s="108" t="s">
        <v>840</v>
      </c>
      <c r="E222" s="110" t="s">
        <v>82</v>
      </c>
    </row>
    <row r="223" spans="1:5" x14ac:dyDescent="0.25">
      <c r="A223" s="5"/>
      <c r="B223" s="120" t="s">
        <v>1032</v>
      </c>
      <c r="C223" s="108" t="s">
        <v>1037</v>
      </c>
      <c r="D223" s="108" t="s">
        <v>840</v>
      </c>
      <c r="E223" s="110" t="s">
        <v>82</v>
      </c>
    </row>
    <row r="224" spans="1:5" x14ac:dyDescent="0.25">
      <c r="A224" s="5"/>
      <c r="B224" s="120" t="s">
        <v>1032</v>
      </c>
      <c r="C224" s="108" t="s">
        <v>1034</v>
      </c>
      <c r="D224" s="108" t="s">
        <v>840</v>
      </c>
      <c r="E224" s="110" t="s">
        <v>82</v>
      </c>
    </row>
    <row r="225" spans="1:5" x14ac:dyDescent="0.25">
      <c r="A225" s="5"/>
      <c r="B225" s="120" t="s">
        <v>1032</v>
      </c>
      <c r="C225" s="108" t="s">
        <v>931</v>
      </c>
      <c r="D225" s="108" t="s">
        <v>840</v>
      </c>
      <c r="E225" s="110" t="s">
        <v>82</v>
      </c>
    </row>
    <row r="226" spans="1:5" x14ac:dyDescent="0.25">
      <c r="A226" s="5"/>
      <c r="B226" s="120" t="s">
        <v>1032</v>
      </c>
      <c r="C226" s="108" t="s">
        <v>966</v>
      </c>
      <c r="D226" s="108" t="s">
        <v>840</v>
      </c>
      <c r="E226" s="110" t="s">
        <v>82</v>
      </c>
    </row>
    <row r="227" spans="1:5" x14ac:dyDescent="0.25">
      <c r="A227" s="5"/>
      <c r="B227" s="120" t="s">
        <v>1032</v>
      </c>
      <c r="C227" s="108" t="s">
        <v>870</v>
      </c>
      <c r="D227" s="108" t="s">
        <v>840</v>
      </c>
      <c r="E227" s="110" t="s">
        <v>82</v>
      </c>
    </row>
    <row r="228" spans="1:5" x14ac:dyDescent="0.25">
      <c r="A228" s="5"/>
      <c r="B228" s="120" t="s">
        <v>1032</v>
      </c>
      <c r="C228" s="108" t="s">
        <v>1038</v>
      </c>
      <c r="D228" s="108" t="s">
        <v>840</v>
      </c>
      <c r="E228" s="110" t="s">
        <v>82</v>
      </c>
    </row>
    <row r="229" spans="1:5" x14ac:dyDescent="0.25">
      <c r="A229" s="5"/>
      <c r="B229" s="120" t="s">
        <v>1032</v>
      </c>
      <c r="C229" s="108" t="s">
        <v>932</v>
      </c>
      <c r="D229" s="108" t="s">
        <v>840</v>
      </c>
      <c r="E229" s="110" t="s">
        <v>82</v>
      </c>
    </row>
    <row r="230" spans="1:5" x14ac:dyDescent="0.25">
      <c r="A230" s="5"/>
      <c r="B230" s="120" t="s">
        <v>1032</v>
      </c>
      <c r="C230" s="108" t="s">
        <v>846</v>
      </c>
      <c r="D230" s="108" t="s">
        <v>840</v>
      </c>
      <c r="E230" s="110" t="s">
        <v>914</v>
      </c>
    </row>
    <row r="231" spans="1:5" x14ac:dyDescent="0.25">
      <c r="A231" s="5"/>
      <c r="B231" s="120" t="s">
        <v>1032</v>
      </c>
      <c r="C231" s="108" t="s">
        <v>846</v>
      </c>
      <c r="D231" s="108" t="s">
        <v>840</v>
      </c>
      <c r="E231" s="110" t="s">
        <v>959</v>
      </c>
    </row>
    <row r="232" spans="1:5" x14ac:dyDescent="0.25">
      <c r="A232" s="5"/>
      <c r="B232" s="120" t="s">
        <v>1032</v>
      </c>
      <c r="C232" s="108" t="s">
        <v>846</v>
      </c>
      <c r="D232" s="108" t="s">
        <v>840</v>
      </c>
      <c r="E232" s="110" t="s">
        <v>900</v>
      </c>
    </row>
    <row r="233" spans="1:5" x14ac:dyDescent="0.25">
      <c r="A233" s="5"/>
      <c r="B233" s="120" t="s">
        <v>1032</v>
      </c>
      <c r="C233" s="108" t="s">
        <v>846</v>
      </c>
      <c r="D233" s="108" t="s">
        <v>840</v>
      </c>
      <c r="E233" s="110" t="s">
        <v>1039</v>
      </c>
    </row>
    <row r="234" spans="1:5" x14ac:dyDescent="0.25">
      <c r="A234" s="5"/>
      <c r="B234" s="120" t="s">
        <v>1032</v>
      </c>
      <c r="C234" s="108" t="s">
        <v>846</v>
      </c>
      <c r="D234" s="108" t="s">
        <v>840</v>
      </c>
      <c r="E234" s="110" t="s">
        <v>915</v>
      </c>
    </row>
    <row r="235" spans="1:5" x14ac:dyDescent="0.25">
      <c r="A235" s="5"/>
      <c r="B235" s="120" t="s">
        <v>1032</v>
      </c>
      <c r="C235" s="108" t="s">
        <v>846</v>
      </c>
      <c r="D235" s="108" t="s">
        <v>840</v>
      </c>
      <c r="E235" s="110" t="s">
        <v>1040</v>
      </c>
    </row>
    <row r="236" spans="1:5" x14ac:dyDescent="0.25">
      <c r="A236" s="5"/>
      <c r="B236" s="120" t="s">
        <v>1032</v>
      </c>
      <c r="C236" s="108" t="s">
        <v>846</v>
      </c>
      <c r="D236" s="108" t="s">
        <v>840</v>
      </c>
      <c r="E236" s="110" t="s">
        <v>1041</v>
      </c>
    </row>
    <row r="237" spans="1:5" x14ac:dyDescent="0.25">
      <c r="A237" s="5"/>
      <c r="B237" s="120" t="s">
        <v>1032</v>
      </c>
      <c r="C237" s="108" t="s">
        <v>846</v>
      </c>
      <c r="D237" s="108" t="s">
        <v>840</v>
      </c>
      <c r="E237" s="110" t="s">
        <v>1042</v>
      </c>
    </row>
    <row r="238" spans="1:5" x14ac:dyDescent="0.25">
      <c r="A238" s="5"/>
      <c r="B238" s="120" t="s">
        <v>1032</v>
      </c>
      <c r="C238" s="108" t="s">
        <v>846</v>
      </c>
      <c r="D238" s="108" t="s">
        <v>840</v>
      </c>
      <c r="E238" s="110" t="s">
        <v>1043</v>
      </c>
    </row>
    <row r="239" spans="1:5" x14ac:dyDescent="0.25">
      <c r="A239" s="5"/>
      <c r="B239" s="120" t="s">
        <v>1032</v>
      </c>
      <c r="C239" s="108" t="s">
        <v>846</v>
      </c>
      <c r="D239" s="108" t="s">
        <v>840</v>
      </c>
      <c r="E239" s="110" t="s">
        <v>1044</v>
      </c>
    </row>
    <row r="240" spans="1:5" x14ac:dyDescent="0.25">
      <c r="A240" s="5"/>
      <c r="B240" s="120" t="s">
        <v>1032</v>
      </c>
      <c r="C240" s="108" t="s">
        <v>864</v>
      </c>
      <c r="D240" s="108" t="s">
        <v>494</v>
      </c>
      <c r="E240" s="110" t="s">
        <v>917</v>
      </c>
    </row>
    <row r="241" spans="1:5" x14ac:dyDescent="0.25">
      <c r="A241" s="5"/>
      <c r="B241" s="120" t="s">
        <v>1045</v>
      </c>
      <c r="C241" s="108" t="s">
        <v>939</v>
      </c>
      <c r="D241" s="108" t="s">
        <v>494</v>
      </c>
      <c r="E241" s="110" t="s">
        <v>920</v>
      </c>
    </row>
    <row r="242" spans="1:5" x14ac:dyDescent="0.25">
      <c r="A242" s="5"/>
      <c r="B242" s="120" t="s">
        <v>1045</v>
      </c>
      <c r="C242" s="108" t="s">
        <v>919</v>
      </c>
      <c r="D242" s="108" t="s">
        <v>713</v>
      </c>
      <c r="E242" s="110" t="s">
        <v>920</v>
      </c>
    </row>
    <row r="243" spans="1:5" x14ac:dyDescent="0.25">
      <c r="A243" s="5"/>
      <c r="B243" s="120" t="s">
        <v>1045</v>
      </c>
      <c r="C243" s="108" t="s">
        <v>941</v>
      </c>
      <c r="D243" s="108" t="s">
        <v>713</v>
      </c>
      <c r="E243" s="110" t="s">
        <v>920</v>
      </c>
    </row>
    <row r="244" spans="1:5" x14ac:dyDescent="0.25">
      <c r="A244" s="5"/>
      <c r="B244" s="120" t="s">
        <v>1045</v>
      </c>
      <c r="C244" s="108" t="s">
        <v>921</v>
      </c>
      <c r="D244" s="108" t="s">
        <v>713</v>
      </c>
      <c r="E244" s="110" t="s">
        <v>920</v>
      </c>
    </row>
    <row r="245" spans="1:5" x14ac:dyDescent="0.25">
      <c r="A245" s="5"/>
      <c r="B245" s="120" t="s">
        <v>1045</v>
      </c>
      <c r="C245" s="108" t="s">
        <v>942</v>
      </c>
      <c r="D245" s="108" t="s">
        <v>713</v>
      </c>
      <c r="E245" s="110" t="s">
        <v>920</v>
      </c>
    </row>
    <row r="246" spans="1:5" x14ac:dyDescent="0.25">
      <c r="A246" s="5"/>
      <c r="B246" s="120" t="s">
        <v>1045</v>
      </c>
      <c r="C246" s="108" t="s">
        <v>922</v>
      </c>
      <c r="D246" s="108" t="s">
        <v>713</v>
      </c>
      <c r="E246" s="110" t="s">
        <v>920</v>
      </c>
    </row>
    <row r="247" spans="1:5" x14ac:dyDescent="0.25">
      <c r="A247" s="5"/>
      <c r="B247" s="120" t="s">
        <v>1045</v>
      </c>
      <c r="C247" s="108" t="s">
        <v>1046</v>
      </c>
      <c r="D247" s="108" t="s">
        <v>713</v>
      </c>
      <c r="E247" s="110" t="s">
        <v>920</v>
      </c>
    </row>
    <row r="248" spans="1:5" x14ac:dyDescent="0.25">
      <c r="A248" s="5"/>
      <c r="B248" s="120" t="s">
        <v>1045</v>
      </c>
      <c r="C248" s="108" t="s">
        <v>1047</v>
      </c>
      <c r="D248" s="108" t="s">
        <v>723</v>
      </c>
      <c r="E248" s="110" t="s">
        <v>920</v>
      </c>
    </row>
    <row r="249" spans="1:5" x14ac:dyDescent="0.25">
      <c r="A249" s="5"/>
      <c r="B249" s="120" t="s">
        <v>1048</v>
      </c>
      <c r="C249" s="108" t="s">
        <v>924</v>
      </c>
      <c r="D249" s="108" t="s">
        <v>494</v>
      </c>
      <c r="E249" s="110" t="s">
        <v>920</v>
      </c>
    </row>
    <row r="250" spans="1:5" x14ac:dyDescent="0.25">
      <c r="A250" s="5"/>
      <c r="B250" s="120" t="s">
        <v>1048</v>
      </c>
      <c r="C250" s="108" t="s">
        <v>1049</v>
      </c>
      <c r="D250" s="108" t="s">
        <v>713</v>
      </c>
      <c r="E250" s="110" t="s">
        <v>920</v>
      </c>
    </row>
    <row r="251" spans="1:5" x14ac:dyDescent="0.25">
      <c r="A251" s="5"/>
      <c r="B251" s="120" t="s">
        <v>1048</v>
      </c>
      <c r="C251" s="108" t="s">
        <v>1050</v>
      </c>
      <c r="D251" s="108" t="s">
        <v>713</v>
      </c>
      <c r="E251" s="110" t="s">
        <v>920</v>
      </c>
    </row>
    <row r="252" spans="1:5" x14ac:dyDescent="0.25">
      <c r="A252" s="5"/>
      <c r="B252" s="120" t="s">
        <v>1048</v>
      </c>
      <c r="C252" s="108" t="s">
        <v>1051</v>
      </c>
      <c r="D252" s="108" t="s">
        <v>713</v>
      </c>
      <c r="E252" s="110" t="s">
        <v>920</v>
      </c>
    </row>
    <row r="253" spans="1:5" x14ac:dyDescent="0.25">
      <c r="A253" s="5"/>
      <c r="B253" s="120" t="s">
        <v>1048</v>
      </c>
      <c r="C253" s="108" t="s">
        <v>1052</v>
      </c>
      <c r="D253" s="108" t="s">
        <v>713</v>
      </c>
      <c r="E253" s="110" t="s">
        <v>920</v>
      </c>
    </row>
    <row r="254" spans="1:5" x14ac:dyDescent="0.25">
      <c r="A254" s="5"/>
      <c r="B254" s="120" t="s">
        <v>1053</v>
      </c>
      <c r="C254" s="108" t="s">
        <v>864</v>
      </c>
      <c r="D254" s="108" t="s">
        <v>494</v>
      </c>
      <c r="E254" s="110" t="s">
        <v>917</v>
      </c>
    </row>
    <row r="255" spans="1:5" x14ac:dyDescent="0.25">
      <c r="A255" s="5"/>
      <c r="B255" s="120" t="s">
        <v>1054</v>
      </c>
      <c r="C255" s="108" t="s">
        <v>864</v>
      </c>
      <c r="D255" s="108" t="s">
        <v>494</v>
      </c>
      <c r="E255" s="110" t="s">
        <v>917</v>
      </c>
    </row>
    <row r="256" spans="1:5" x14ac:dyDescent="0.25">
      <c r="A256" s="5"/>
      <c r="B256" s="120" t="s">
        <v>1055</v>
      </c>
      <c r="C256" s="108" t="s">
        <v>846</v>
      </c>
      <c r="D256" s="108" t="s">
        <v>840</v>
      </c>
      <c r="E256" s="110" t="s">
        <v>1056</v>
      </c>
    </row>
    <row r="257" spans="1:5" x14ac:dyDescent="0.25">
      <c r="A257" s="5"/>
      <c r="B257" s="120" t="s">
        <v>1057</v>
      </c>
      <c r="C257" s="108" t="s">
        <v>846</v>
      </c>
      <c r="D257" s="108" t="s">
        <v>840</v>
      </c>
      <c r="E257" s="110" t="s">
        <v>882</v>
      </c>
    </row>
    <row r="258" spans="1:5" x14ac:dyDescent="0.25">
      <c r="A258" s="5"/>
      <c r="B258" s="120" t="s">
        <v>1058</v>
      </c>
      <c r="C258" s="108" t="s">
        <v>1059</v>
      </c>
      <c r="D258" s="108" t="s">
        <v>713</v>
      </c>
      <c r="E258" s="110" t="s">
        <v>1060</v>
      </c>
    </row>
    <row r="259" spans="1:5" x14ac:dyDescent="0.25">
      <c r="A259" s="5"/>
      <c r="B259" s="120" t="s">
        <v>1058</v>
      </c>
      <c r="C259" s="108" t="s">
        <v>1061</v>
      </c>
      <c r="D259" s="108" t="s">
        <v>713</v>
      </c>
      <c r="E259" s="110" t="s">
        <v>82</v>
      </c>
    </row>
    <row r="260" spans="1:5" x14ac:dyDescent="0.25">
      <c r="A260" s="5"/>
      <c r="B260" s="120" t="s">
        <v>1058</v>
      </c>
      <c r="C260" s="108" t="s">
        <v>864</v>
      </c>
      <c r="D260" s="108" t="s">
        <v>713</v>
      </c>
      <c r="E260" s="110" t="s">
        <v>82</v>
      </c>
    </row>
    <row r="261" spans="1:5" x14ac:dyDescent="0.25">
      <c r="A261" s="5"/>
      <c r="B261" s="120" t="s">
        <v>1058</v>
      </c>
      <c r="C261" s="108" t="s">
        <v>870</v>
      </c>
      <c r="D261" s="108" t="s">
        <v>713</v>
      </c>
      <c r="E261" s="110" t="s">
        <v>82</v>
      </c>
    </row>
    <row r="262" spans="1:5" x14ac:dyDescent="0.25">
      <c r="A262" s="5"/>
      <c r="B262" s="120" t="s">
        <v>1058</v>
      </c>
      <c r="C262" s="108" t="s">
        <v>869</v>
      </c>
      <c r="D262" s="108" t="s">
        <v>713</v>
      </c>
      <c r="E262" s="110" t="s">
        <v>82</v>
      </c>
    </row>
    <row r="263" spans="1:5" x14ac:dyDescent="0.25">
      <c r="A263" s="5"/>
      <c r="B263" s="120" t="s">
        <v>1058</v>
      </c>
      <c r="C263" s="108" t="s">
        <v>1062</v>
      </c>
      <c r="D263" s="108" t="s">
        <v>713</v>
      </c>
      <c r="E263" s="110" t="s">
        <v>82</v>
      </c>
    </row>
    <row r="264" spans="1:5" x14ac:dyDescent="0.25">
      <c r="A264" s="5"/>
      <c r="B264" s="120" t="s">
        <v>1058</v>
      </c>
      <c r="C264" s="108" t="s">
        <v>846</v>
      </c>
      <c r="D264" s="108" t="s">
        <v>713</v>
      </c>
      <c r="E264" s="110" t="s">
        <v>1039</v>
      </c>
    </row>
    <row r="265" spans="1:5" x14ac:dyDescent="0.25">
      <c r="A265" s="5"/>
      <c r="B265" s="120" t="s">
        <v>1058</v>
      </c>
      <c r="C265" s="108" t="s">
        <v>864</v>
      </c>
      <c r="D265" s="108" t="s">
        <v>713</v>
      </c>
      <c r="E265" s="110" t="s">
        <v>917</v>
      </c>
    </row>
    <row r="266" spans="1:5" x14ac:dyDescent="0.25">
      <c r="A266" s="5"/>
      <c r="B266" s="120" t="s">
        <v>1063</v>
      </c>
      <c r="C266" s="108" t="s">
        <v>939</v>
      </c>
      <c r="D266" s="108" t="s">
        <v>713</v>
      </c>
      <c r="E266" s="110" t="s">
        <v>920</v>
      </c>
    </row>
    <row r="267" spans="1:5" x14ac:dyDescent="0.25">
      <c r="A267" s="5"/>
      <c r="B267" s="120" t="s">
        <v>1063</v>
      </c>
      <c r="C267" s="108" t="s">
        <v>919</v>
      </c>
      <c r="D267" s="108" t="s">
        <v>713</v>
      </c>
      <c r="E267" s="110" t="s">
        <v>920</v>
      </c>
    </row>
    <row r="268" spans="1:5" x14ac:dyDescent="0.25">
      <c r="A268" s="5"/>
      <c r="B268" s="120" t="s">
        <v>1063</v>
      </c>
      <c r="C268" s="108" t="s">
        <v>921</v>
      </c>
      <c r="D268" s="108" t="s">
        <v>713</v>
      </c>
      <c r="E268" s="110" t="s">
        <v>920</v>
      </c>
    </row>
    <row r="269" spans="1:5" x14ac:dyDescent="0.25">
      <c r="A269" s="5"/>
      <c r="B269" s="120" t="s">
        <v>1063</v>
      </c>
      <c r="C269" s="108" t="s">
        <v>1064</v>
      </c>
      <c r="D269" s="108" t="s">
        <v>713</v>
      </c>
      <c r="E269" s="110" t="s">
        <v>920</v>
      </c>
    </row>
    <row r="270" spans="1:5" x14ac:dyDescent="0.25">
      <c r="A270" s="5"/>
      <c r="B270" s="120" t="s">
        <v>1065</v>
      </c>
      <c r="C270" s="108" t="s">
        <v>1066</v>
      </c>
      <c r="D270" s="108" t="s">
        <v>713</v>
      </c>
      <c r="E270" s="110" t="s">
        <v>920</v>
      </c>
    </row>
    <row r="271" spans="1:5" x14ac:dyDescent="0.25">
      <c r="A271" s="5"/>
      <c r="B271" s="120" t="s">
        <v>1065</v>
      </c>
      <c r="C271" s="108" t="s">
        <v>1067</v>
      </c>
      <c r="D271" s="108" t="s">
        <v>713</v>
      </c>
      <c r="E271" s="110" t="s">
        <v>920</v>
      </c>
    </row>
    <row r="272" spans="1:5" x14ac:dyDescent="0.25">
      <c r="A272" s="5"/>
      <c r="B272" s="120" t="s">
        <v>1068</v>
      </c>
      <c r="C272" s="108" t="s">
        <v>864</v>
      </c>
      <c r="D272" s="108" t="s">
        <v>713</v>
      </c>
      <c r="E272" s="110" t="s">
        <v>917</v>
      </c>
    </row>
    <row r="273" spans="1:5" x14ac:dyDescent="0.25">
      <c r="A273" s="5"/>
      <c r="B273" s="120" t="s">
        <v>1069</v>
      </c>
      <c r="C273" s="108" t="s">
        <v>1070</v>
      </c>
      <c r="D273" s="108" t="s">
        <v>713</v>
      </c>
      <c r="E273" s="110" t="s">
        <v>920</v>
      </c>
    </row>
    <row r="274" spans="1:5" x14ac:dyDescent="0.25">
      <c r="A274" s="5"/>
      <c r="B274" s="120" t="s">
        <v>1071</v>
      </c>
      <c r="C274" s="108" t="s">
        <v>846</v>
      </c>
      <c r="D274" s="108" t="s">
        <v>713</v>
      </c>
      <c r="E274" s="110" t="s">
        <v>957</v>
      </c>
    </row>
    <row r="275" spans="1:5" x14ac:dyDescent="0.25">
      <c r="A275" s="5"/>
      <c r="B275" s="120" t="s">
        <v>1072</v>
      </c>
      <c r="C275" s="108" t="s">
        <v>890</v>
      </c>
      <c r="D275" s="108" t="s">
        <v>494</v>
      </c>
      <c r="E275" s="110" t="s">
        <v>82</v>
      </c>
    </row>
    <row r="276" spans="1:5" x14ac:dyDescent="0.25">
      <c r="A276" s="5"/>
      <c r="B276" s="120" t="s">
        <v>1073</v>
      </c>
      <c r="C276" s="108" t="s">
        <v>889</v>
      </c>
      <c r="D276" s="108" t="s">
        <v>494</v>
      </c>
      <c r="E276" s="110" t="s">
        <v>82</v>
      </c>
    </row>
    <row r="277" spans="1:5" x14ac:dyDescent="0.25">
      <c r="A277" s="5"/>
      <c r="B277" s="120" t="s">
        <v>1074</v>
      </c>
      <c r="C277" s="108" t="s">
        <v>846</v>
      </c>
      <c r="D277" s="108" t="s">
        <v>840</v>
      </c>
      <c r="E277" s="110" t="s">
        <v>912</v>
      </c>
    </row>
    <row r="278" spans="1:5" x14ac:dyDescent="0.25">
      <c r="A278" s="5"/>
      <c r="B278" s="120" t="s">
        <v>1075</v>
      </c>
      <c r="C278" s="108" t="s">
        <v>842</v>
      </c>
      <c r="D278" s="108" t="s">
        <v>840</v>
      </c>
      <c r="E278" s="110" t="s">
        <v>1076</v>
      </c>
    </row>
    <row r="279" spans="1:5" x14ac:dyDescent="0.25">
      <c r="A279" s="5"/>
      <c r="B279" s="120" t="s">
        <v>1075</v>
      </c>
      <c r="C279" s="108" t="s">
        <v>846</v>
      </c>
      <c r="D279" s="108" t="s">
        <v>840</v>
      </c>
      <c r="E279" s="110" t="s">
        <v>1077</v>
      </c>
    </row>
    <row r="280" spans="1:5" x14ac:dyDescent="0.25">
      <c r="A280" s="5"/>
      <c r="B280" s="120" t="s">
        <v>1075</v>
      </c>
      <c r="C280" s="108" t="s">
        <v>846</v>
      </c>
      <c r="D280" s="108" t="s">
        <v>840</v>
      </c>
      <c r="E280" s="110" t="s">
        <v>1078</v>
      </c>
    </row>
    <row r="281" spans="1:5" x14ac:dyDescent="0.25">
      <c r="A281" s="5"/>
      <c r="B281" s="120" t="s">
        <v>1075</v>
      </c>
      <c r="C281" s="108" t="s">
        <v>846</v>
      </c>
      <c r="D281" s="108" t="s">
        <v>840</v>
      </c>
      <c r="E281" s="110" t="s">
        <v>1079</v>
      </c>
    </row>
    <row r="282" spans="1:5" x14ac:dyDescent="0.25">
      <c r="A282" s="5"/>
      <c r="B282" s="120" t="s">
        <v>1075</v>
      </c>
      <c r="C282" s="108" t="s">
        <v>846</v>
      </c>
      <c r="D282" s="108" t="s">
        <v>840</v>
      </c>
      <c r="E282" s="110" t="s">
        <v>911</v>
      </c>
    </row>
    <row r="283" spans="1:5" x14ac:dyDescent="0.25">
      <c r="A283" s="5"/>
      <c r="B283" s="120" t="s">
        <v>1075</v>
      </c>
      <c r="C283" s="108" t="s">
        <v>846</v>
      </c>
      <c r="D283" s="108" t="s">
        <v>840</v>
      </c>
      <c r="E283" s="110" t="s">
        <v>1080</v>
      </c>
    </row>
    <row r="284" spans="1:5" x14ac:dyDescent="0.25">
      <c r="A284" s="5"/>
      <c r="B284" s="120" t="s">
        <v>1075</v>
      </c>
      <c r="C284" s="108" t="s">
        <v>846</v>
      </c>
      <c r="D284" s="108" t="s">
        <v>840</v>
      </c>
      <c r="E284" s="110" t="s">
        <v>1081</v>
      </c>
    </row>
    <row r="285" spans="1:5" x14ac:dyDescent="0.25">
      <c r="A285" s="5"/>
      <c r="B285" s="120" t="s">
        <v>1075</v>
      </c>
      <c r="C285" s="108" t="s">
        <v>846</v>
      </c>
      <c r="D285" s="108" t="s">
        <v>840</v>
      </c>
      <c r="E285" s="110" t="s">
        <v>1081</v>
      </c>
    </row>
    <row r="286" spans="1:5" x14ac:dyDescent="0.25">
      <c r="A286" s="5"/>
      <c r="B286" s="120" t="s">
        <v>1075</v>
      </c>
      <c r="C286" s="108" t="s">
        <v>846</v>
      </c>
      <c r="D286" s="108" t="s">
        <v>840</v>
      </c>
      <c r="E286" s="110" t="s">
        <v>959</v>
      </c>
    </row>
    <row r="287" spans="1:5" x14ac:dyDescent="0.25">
      <c r="A287" s="5"/>
      <c r="B287" s="120" t="s">
        <v>1075</v>
      </c>
      <c r="C287" s="108" t="s">
        <v>846</v>
      </c>
      <c r="D287" s="108" t="s">
        <v>840</v>
      </c>
      <c r="E287" s="110" t="s">
        <v>1039</v>
      </c>
    </row>
    <row r="288" spans="1:5" x14ac:dyDescent="0.25">
      <c r="A288" s="5"/>
      <c r="B288" s="120" t="s">
        <v>1075</v>
      </c>
      <c r="C288" s="108" t="s">
        <v>869</v>
      </c>
      <c r="D288" s="108" t="s">
        <v>840</v>
      </c>
      <c r="E288" s="110" t="s">
        <v>86</v>
      </c>
    </row>
    <row r="289" spans="1:5" x14ac:dyDescent="0.25">
      <c r="A289" s="5"/>
      <c r="B289" s="120" t="s">
        <v>1075</v>
      </c>
      <c r="C289" s="108" t="s">
        <v>864</v>
      </c>
      <c r="D289" s="108" t="s">
        <v>840</v>
      </c>
      <c r="E289" s="110" t="s">
        <v>86</v>
      </c>
    </row>
    <row r="290" spans="1:5" x14ac:dyDescent="0.25">
      <c r="A290" s="5"/>
      <c r="B290" s="120" t="s">
        <v>1075</v>
      </c>
      <c r="C290" s="108" t="s">
        <v>1082</v>
      </c>
      <c r="D290" s="108" t="s">
        <v>840</v>
      </c>
      <c r="E290" s="110" t="s">
        <v>86</v>
      </c>
    </row>
    <row r="291" spans="1:5" x14ac:dyDescent="0.25">
      <c r="A291" s="5"/>
      <c r="B291" s="120" t="s">
        <v>1075</v>
      </c>
      <c r="C291" s="108" t="s">
        <v>969</v>
      </c>
      <c r="D291" s="108" t="s">
        <v>840</v>
      </c>
      <c r="E291" s="110" t="s">
        <v>86</v>
      </c>
    </row>
    <row r="292" spans="1:5" x14ac:dyDescent="0.25">
      <c r="A292" s="5"/>
      <c r="B292" s="120" t="s">
        <v>1075</v>
      </c>
      <c r="C292" s="108" t="s">
        <v>1083</v>
      </c>
      <c r="D292" s="108" t="s">
        <v>840</v>
      </c>
      <c r="E292" s="110" t="s">
        <v>86</v>
      </c>
    </row>
    <row r="293" spans="1:5" x14ac:dyDescent="0.25">
      <c r="A293" s="5"/>
      <c r="B293" s="120" t="s">
        <v>1075</v>
      </c>
      <c r="C293" s="108" t="s">
        <v>1037</v>
      </c>
      <c r="D293" s="108" t="s">
        <v>840</v>
      </c>
      <c r="E293" s="110" t="s">
        <v>86</v>
      </c>
    </row>
    <row r="294" spans="1:5" x14ac:dyDescent="0.25">
      <c r="A294" s="5"/>
      <c r="B294" s="120" t="s">
        <v>1075</v>
      </c>
      <c r="C294" s="108" t="s">
        <v>1084</v>
      </c>
      <c r="D294" s="108" t="s">
        <v>840</v>
      </c>
      <c r="E294" s="110" t="s">
        <v>86</v>
      </c>
    </row>
    <row r="295" spans="1:5" x14ac:dyDescent="0.25">
      <c r="A295" s="5"/>
      <c r="B295" s="120" t="s">
        <v>1075</v>
      </c>
      <c r="C295" s="108" t="s">
        <v>1085</v>
      </c>
      <c r="D295" s="108" t="s">
        <v>840</v>
      </c>
      <c r="E295" s="110" t="s">
        <v>86</v>
      </c>
    </row>
    <row r="296" spans="1:5" x14ac:dyDescent="0.25">
      <c r="A296" s="5"/>
      <c r="B296" s="120" t="s">
        <v>1075</v>
      </c>
      <c r="C296" s="108" t="s">
        <v>1086</v>
      </c>
      <c r="D296" s="108" t="s">
        <v>840</v>
      </c>
      <c r="E296" s="110" t="s">
        <v>86</v>
      </c>
    </row>
    <row r="297" spans="1:5" x14ac:dyDescent="0.25">
      <c r="A297" s="5"/>
      <c r="B297" s="120" t="s">
        <v>1075</v>
      </c>
      <c r="C297" s="108" t="s">
        <v>1037</v>
      </c>
      <c r="D297" s="108" t="s">
        <v>840</v>
      </c>
      <c r="E297" s="110" t="s">
        <v>86</v>
      </c>
    </row>
    <row r="298" spans="1:5" x14ac:dyDescent="0.25">
      <c r="A298" s="5"/>
      <c r="B298" s="120" t="s">
        <v>1075</v>
      </c>
      <c r="C298" s="108" t="s">
        <v>864</v>
      </c>
      <c r="D298" s="108" t="s">
        <v>494</v>
      </c>
      <c r="E298" s="110" t="s">
        <v>1087</v>
      </c>
    </row>
    <row r="299" spans="1:5" x14ac:dyDescent="0.25">
      <c r="A299" s="5"/>
      <c r="B299" s="120" t="s">
        <v>1088</v>
      </c>
      <c r="C299" s="108" t="s">
        <v>919</v>
      </c>
      <c r="D299" s="108" t="s">
        <v>713</v>
      </c>
      <c r="E299" s="110" t="s">
        <v>920</v>
      </c>
    </row>
    <row r="300" spans="1:5" x14ac:dyDescent="0.25">
      <c r="A300" s="5"/>
      <c r="B300" s="120" t="s">
        <v>1088</v>
      </c>
      <c r="C300" s="108" t="s">
        <v>941</v>
      </c>
      <c r="D300" s="108" t="s">
        <v>713</v>
      </c>
      <c r="E300" s="110" t="s">
        <v>925</v>
      </c>
    </row>
    <row r="301" spans="1:5" x14ac:dyDescent="0.25">
      <c r="A301" s="5"/>
      <c r="B301" s="120" t="s">
        <v>1088</v>
      </c>
      <c r="C301" s="108" t="s">
        <v>921</v>
      </c>
      <c r="D301" s="108" t="s">
        <v>713</v>
      </c>
      <c r="E301" s="110" t="s">
        <v>925</v>
      </c>
    </row>
    <row r="302" spans="1:5" x14ac:dyDescent="0.25">
      <c r="A302" s="5"/>
      <c r="B302" s="120" t="s">
        <v>1088</v>
      </c>
      <c r="C302" s="108" t="s">
        <v>942</v>
      </c>
      <c r="D302" s="108" t="s">
        <v>713</v>
      </c>
      <c r="E302" s="110" t="s">
        <v>920</v>
      </c>
    </row>
    <row r="303" spans="1:5" x14ac:dyDescent="0.25">
      <c r="A303" s="5"/>
      <c r="B303" s="120" t="s">
        <v>1088</v>
      </c>
      <c r="C303" s="108" t="s">
        <v>922</v>
      </c>
      <c r="D303" s="108" t="s">
        <v>713</v>
      </c>
      <c r="E303" s="110" t="s">
        <v>920</v>
      </c>
    </row>
    <row r="304" spans="1:5" x14ac:dyDescent="0.25">
      <c r="A304" s="5"/>
      <c r="B304" s="120" t="s">
        <v>1088</v>
      </c>
      <c r="C304" s="108" t="s">
        <v>1007</v>
      </c>
      <c r="D304" s="108" t="s">
        <v>713</v>
      </c>
      <c r="E304" s="110" t="s">
        <v>925</v>
      </c>
    </row>
    <row r="305" spans="1:5" x14ac:dyDescent="0.25">
      <c r="A305" s="5"/>
      <c r="B305" s="120" t="s">
        <v>1088</v>
      </c>
      <c r="C305" s="108" t="s">
        <v>1009</v>
      </c>
      <c r="D305" s="108" t="s">
        <v>713</v>
      </c>
      <c r="E305" s="110" t="s">
        <v>925</v>
      </c>
    </row>
    <row r="306" spans="1:5" x14ac:dyDescent="0.25">
      <c r="A306" s="5"/>
      <c r="B306" s="120" t="s">
        <v>1089</v>
      </c>
      <c r="C306" s="108" t="s">
        <v>1090</v>
      </c>
      <c r="D306" s="108" t="s">
        <v>713</v>
      </c>
      <c r="E306" s="110" t="s">
        <v>925</v>
      </c>
    </row>
    <row r="307" spans="1:5" x14ac:dyDescent="0.25">
      <c r="A307" s="5"/>
      <c r="B307" s="120" t="s">
        <v>1089</v>
      </c>
      <c r="C307" s="108" t="s">
        <v>1091</v>
      </c>
      <c r="D307" s="108" t="s">
        <v>713</v>
      </c>
      <c r="E307" s="110" t="s">
        <v>925</v>
      </c>
    </row>
    <row r="308" spans="1:5" x14ac:dyDescent="0.25">
      <c r="A308" s="5"/>
      <c r="B308" s="120" t="s">
        <v>1092</v>
      </c>
      <c r="C308" s="108" t="s">
        <v>864</v>
      </c>
      <c r="D308" s="108" t="s">
        <v>494</v>
      </c>
      <c r="E308" s="110" t="s">
        <v>1087</v>
      </c>
    </row>
    <row r="309" spans="1:5" x14ac:dyDescent="0.25">
      <c r="A309" s="5"/>
      <c r="B309" s="120" t="s">
        <v>1093</v>
      </c>
      <c r="C309" s="108" t="s">
        <v>1094</v>
      </c>
      <c r="D309" s="108" t="s">
        <v>713</v>
      </c>
      <c r="E309" s="110" t="s">
        <v>925</v>
      </c>
    </row>
    <row r="310" spans="1:5" x14ac:dyDescent="0.25">
      <c r="A310" s="5"/>
      <c r="B310" s="120" t="s">
        <v>1095</v>
      </c>
      <c r="C310" s="108" t="s">
        <v>846</v>
      </c>
      <c r="D310" s="108" t="s">
        <v>840</v>
      </c>
      <c r="E310" s="110" t="s">
        <v>1096</v>
      </c>
    </row>
    <row r="311" spans="1:5" x14ac:dyDescent="0.25">
      <c r="A311" s="5"/>
      <c r="B311" s="120" t="s">
        <v>1097</v>
      </c>
      <c r="C311" s="108" t="s">
        <v>842</v>
      </c>
      <c r="D311" s="108" t="s">
        <v>713</v>
      </c>
      <c r="E311" s="110" t="s">
        <v>1098</v>
      </c>
    </row>
    <row r="312" spans="1:5" x14ac:dyDescent="0.25">
      <c r="A312" s="5"/>
      <c r="B312" s="120" t="s">
        <v>1097</v>
      </c>
      <c r="C312" s="108" t="s">
        <v>1099</v>
      </c>
      <c r="D312" s="108" t="s">
        <v>713</v>
      </c>
      <c r="E312" s="110" t="s">
        <v>86</v>
      </c>
    </row>
    <row r="313" spans="1:5" x14ac:dyDescent="0.25">
      <c r="A313" s="5"/>
      <c r="B313" s="120" t="s">
        <v>1100</v>
      </c>
      <c r="C313" s="108" t="s">
        <v>1099</v>
      </c>
      <c r="D313" s="108" t="s">
        <v>983</v>
      </c>
      <c r="E313" s="110" t="s">
        <v>82</v>
      </c>
    </row>
    <row r="314" spans="1:5" x14ac:dyDescent="0.25">
      <c r="A314" s="5"/>
      <c r="B314" s="120" t="s">
        <v>1100</v>
      </c>
      <c r="C314" s="108" t="s">
        <v>870</v>
      </c>
      <c r="D314" s="108" t="s">
        <v>983</v>
      </c>
      <c r="E314" s="110" t="s">
        <v>82</v>
      </c>
    </row>
    <row r="315" spans="1:5" x14ac:dyDescent="0.25">
      <c r="A315" s="5"/>
      <c r="B315" s="120" t="s">
        <v>1100</v>
      </c>
      <c r="C315" s="108" t="s">
        <v>932</v>
      </c>
      <c r="D315" s="108" t="s">
        <v>983</v>
      </c>
      <c r="E315" s="110" t="s">
        <v>82</v>
      </c>
    </row>
    <row r="316" spans="1:5" x14ac:dyDescent="0.25">
      <c r="A316" s="5"/>
      <c r="B316" s="120" t="s">
        <v>1100</v>
      </c>
      <c r="C316" s="108" t="s">
        <v>1062</v>
      </c>
      <c r="D316" s="108" t="s">
        <v>983</v>
      </c>
      <c r="E316" s="110" t="s">
        <v>82</v>
      </c>
    </row>
    <row r="317" spans="1:5" x14ac:dyDescent="0.25">
      <c r="A317" s="5"/>
      <c r="B317" s="120" t="s">
        <v>1100</v>
      </c>
      <c r="C317" s="108" t="s">
        <v>1101</v>
      </c>
      <c r="D317" s="108" t="s">
        <v>983</v>
      </c>
      <c r="E317" s="110" t="s">
        <v>82</v>
      </c>
    </row>
    <row r="318" spans="1:5" x14ac:dyDescent="0.25">
      <c r="A318" s="5"/>
      <c r="B318" s="120" t="s">
        <v>1100</v>
      </c>
      <c r="C318" s="108" t="s">
        <v>969</v>
      </c>
      <c r="D318" s="108" t="s">
        <v>983</v>
      </c>
      <c r="E318" s="110" t="s">
        <v>82</v>
      </c>
    </row>
    <row r="319" spans="1:5" x14ac:dyDescent="0.25">
      <c r="A319" s="5"/>
      <c r="B319" s="120" t="s">
        <v>1100</v>
      </c>
      <c r="C319" s="108" t="s">
        <v>874</v>
      </c>
      <c r="D319" s="108" t="s">
        <v>983</v>
      </c>
      <c r="E319" s="110" t="s">
        <v>82</v>
      </c>
    </row>
    <row r="320" spans="1:5" x14ac:dyDescent="0.25">
      <c r="A320" s="5"/>
      <c r="B320" s="120" t="s">
        <v>1100</v>
      </c>
      <c r="C320" s="108" t="s">
        <v>964</v>
      </c>
      <c r="D320" s="108" t="s">
        <v>983</v>
      </c>
      <c r="E320" s="110" t="s">
        <v>82</v>
      </c>
    </row>
    <row r="321" spans="1:5" x14ac:dyDescent="0.25">
      <c r="A321" s="5"/>
      <c r="B321" s="120" t="s">
        <v>1100</v>
      </c>
      <c r="C321" s="108" t="s">
        <v>1102</v>
      </c>
      <c r="D321" s="108" t="s">
        <v>983</v>
      </c>
      <c r="E321" s="110" t="s">
        <v>82</v>
      </c>
    </row>
    <row r="322" spans="1:5" x14ac:dyDescent="0.25">
      <c r="A322" s="5"/>
      <c r="B322" s="120" t="s">
        <v>1100</v>
      </c>
      <c r="C322" s="108" t="s">
        <v>1002</v>
      </c>
      <c r="D322" s="108" t="s">
        <v>983</v>
      </c>
      <c r="E322" s="110" t="s">
        <v>82</v>
      </c>
    </row>
    <row r="323" spans="1:5" x14ac:dyDescent="0.25">
      <c r="A323" s="5"/>
      <c r="B323" s="120" t="s">
        <v>1100</v>
      </c>
      <c r="C323" s="108" t="s">
        <v>965</v>
      </c>
      <c r="D323" s="108" t="s">
        <v>983</v>
      </c>
      <c r="E323" s="110" t="s">
        <v>82</v>
      </c>
    </row>
    <row r="324" spans="1:5" x14ac:dyDescent="0.25">
      <c r="A324" s="5"/>
      <c r="B324" s="120" t="s">
        <v>1100</v>
      </c>
      <c r="C324" s="108" t="s">
        <v>846</v>
      </c>
      <c r="D324" s="108" t="s">
        <v>983</v>
      </c>
      <c r="E324" s="110" t="s">
        <v>1103</v>
      </c>
    </row>
    <row r="325" spans="1:5" x14ac:dyDescent="0.25">
      <c r="A325" s="5"/>
      <c r="B325" s="120" t="s">
        <v>1100</v>
      </c>
      <c r="C325" s="108" t="s">
        <v>846</v>
      </c>
      <c r="D325" s="108" t="s">
        <v>983</v>
      </c>
      <c r="E325" s="110" t="s">
        <v>1104</v>
      </c>
    </row>
    <row r="326" spans="1:5" x14ac:dyDescent="0.25">
      <c r="A326" s="5"/>
      <c r="B326" s="120" t="s">
        <v>1100</v>
      </c>
      <c r="C326" s="108" t="s">
        <v>864</v>
      </c>
      <c r="D326" s="108" t="s">
        <v>983</v>
      </c>
      <c r="E326" s="110" t="s">
        <v>917</v>
      </c>
    </row>
    <row r="327" spans="1:5" x14ac:dyDescent="0.25">
      <c r="A327" s="5"/>
      <c r="B327" s="120" t="s">
        <v>1105</v>
      </c>
      <c r="C327" s="108" t="s">
        <v>941</v>
      </c>
      <c r="D327" s="108" t="s">
        <v>713</v>
      </c>
      <c r="E327" s="110" t="s">
        <v>920</v>
      </c>
    </row>
    <row r="328" spans="1:5" x14ac:dyDescent="0.25">
      <c r="A328" s="5"/>
      <c r="B328" s="120" t="s">
        <v>1105</v>
      </c>
      <c r="C328" s="108" t="s">
        <v>921</v>
      </c>
      <c r="D328" s="108" t="s">
        <v>723</v>
      </c>
      <c r="E328" s="110" t="s">
        <v>920</v>
      </c>
    </row>
    <row r="329" spans="1:5" x14ac:dyDescent="0.25">
      <c r="A329" s="5"/>
      <c r="B329" s="120" t="s">
        <v>1105</v>
      </c>
      <c r="C329" s="108" t="s">
        <v>942</v>
      </c>
      <c r="D329" s="108" t="s">
        <v>713</v>
      </c>
      <c r="E329" s="110" t="s">
        <v>940</v>
      </c>
    </row>
    <row r="330" spans="1:5" x14ac:dyDescent="0.25">
      <c r="A330" s="5"/>
      <c r="B330" s="120" t="s">
        <v>1105</v>
      </c>
      <c r="C330" s="108" t="s">
        <v>974</v>
      </c>
      <c r="D330" s="108" t="s">
        <v>723</v>
      </c>
      <c r="E330" s="110" t="s">
        <v>920</v>
      </c>
    </row>
    <row r="331" spans="1:5" x14ac:dyDescent="0.25">
      <c r="A331" s="5"/>
      <c r="B331" s="120" t="s">
        <v>1105</v>
      </c>
      <c r="C331" s="108" t="s">
        <v>1106</v>
      </c>
      <c r="D331" s="108" t="s">
        <v>494</v>
      </c>
      <c r="E331" s="110" t="s">
        <v>920</v>
      </c>
    </row>
    <row r="332" spans="1:5" x14ac:dyDescent="0.25">
      <c r="A332" s="5"/>
      <c r="B332" s="120" t="s">
        <v>1105</v>
      </c>
      <c r="C332" s="108" t="s">
        <v>1107</v>
      </c>
      <c r="D332" s="108" t="s">
        <v>713</v>
      </c>
      <c r="E332" s="110" t="s">
        <v>940</v>
      </c>
    </row>
    <row r="333" spans="1:5" x14ac:dyDescent="0.25">
      <c r="A333" s="5"/>
      <c r="B333" s="120" t="s">
        <v>1108</v>
      </c>
      <c r="C333" s="108" t="s">
        <v>864</v>
      </c>
      <c r="D333" s="108" t="s">
        <v>494</v>
      </c>
      <c r="E333" s="110" t="s">
        <v>1087</v>
      </c>
    </row>
    <row r="334" spans="1:5" x14ac:dyDescent="0.25">
      <c r="A334" s="5"/>
      <c r="B334" s="120" t="s">
        <v>1109</v>
      </c>
      <c r="C334" s="108" t="s">
        <v>846</v>
      </c>
      <c r="D334" s="108" t="s">
        <v>840</v>
      </c>
      <c r="E334" s="110" t="s">
        <v>1110</v>
      </c>
    </row>
    <row r="335" spans="1:5" x14ac:dyDescent="0.25">
      <c r="A335" s="5"/>
      <c r="B335" s="120" t="s">
        <v>1111</v>
      </c>
      <c r="C335" s="108" t="s">
        <v>842</v>
      </c>
      <c r="D335" s="108" t="s">
        <v>1112</v>
      </c>
      <c r="E335" s="110" t="s">
        <v>1113</v>
      </c>
    </row>
    <row r="336" spans="1:5" x14ac:dyDescent="0.25">
      <c r="A336" s="5"/>
      <c r="B336" s="120" t="s">
        <v>1111</v>
      </c>
      <c r="C336" s="108" t="s">
        <v>1114</v>
      </c>
      <c r="D336" s="108" t="s">
        <v>1112</v>
      </c>
      <c r="E336" s="110" t="s">
        <v>82</v>
      </c>
    </row>
    <row r="337" spans="1:5" x14ac:dyDescent="0.25">
      <c r="A337" s="5"/>
      <c r="B337" s="120" t="s">
        <v>1115</v>
      </c>
      <c r="C337" s="108" t="s">
        <v>846</v>
      </c>
      <c r="D337" s="108" t="s">
        <v>1112</v>
      </c>
      <c r="E337" s="110" t="s">
        <v>915</v>
      </c>
    </row>
    <row r="338" spans="1:5" x14ac:dyDescent="0.25">
      <c r="A338" s="5"/>
      <c r="B338" s="120" t="s">
        <v>1116</v>
      </c>
      <c r="C338" s="108" t="s">
        <v>1117</v>
      </c>
      <c r="D338" s="108" t="s">
        <v>840</v>
      </c>
      <c r="E338" s="110" t="s">
        <v>82</v>
      </c>
    </row>
    <row r="339" spans="1:5" x14ac:dyDescent="0.25">
      <c r="A339" s="5"/>
      <c r="B339" s="120" t="s">
        <v>1116</v>
      </c>
      <c r="C339" s="108" t="s">
        <v>845</v>
      </c>
      <c r="D339" s="108" t="s">
        <v>840</v>
      </c>
      <c r="E339" s="110" t="s">
        <v>82</v>
      </c>
    </row>
    <row r="340" spans="1:5" x14ac:dyDescent="0.25">
      <c r="A340" s="5"/>
      <c r="B340" s="120" t="s">
        <v>1116</v>
      </c>
      <c r="C340" s="108" t="s">
        <v>864</v>
      </c>
      <c r="D340" s="108" t="s">
        <v>840</v>
      </c>
      <c r="E340" s="110" t="s">
        <v>82</v>
      </c>
    </row>
    <row r="341" spans="1:5" x14ac:dyDescent="0.25">
      <c r="A341" s="5"/>
      <c r="B341" s="120" t="s">
        <v>1116</v>
      </c>
      <c r="C341" s="108" t="s">
        <v>969</v>
      </c>
      <c r="D341" s="108" t="s">
        <v>840</v>
      </c>
      <c r="E341" s="110" t="s">
        <v>82</v>
      </c>
    </row>
    <row r="342" spans="1:5" x14ac:dyDescent="0.25">
      <c r="A342" s="5"/>
      <c r="B342" s="120" t="s">
        <v>1116</v>
      </c>
      <c r="C342" s="108" t="s">
        <v>1118</v>
      </c>
      <c r="D342" s="108" t="s">
        <v>840</v>
      </c>
      <c r="E342" s="110" t="s">
        <v>82</v>
      </c>
    </row>
    <row r="343" spans="1:5" x14ac:dyDescent="0.25">
      <c r="A343" s="5"/>
      <c r="B343" s="120" t="s">
        <v>1116</v>
      </c>
      <c r="C343" s="108" t="s">
        <v>1119</v>
      </c>
      <c r="D343" s="108" t="s">
        <v>840</v>
      </c>
      <c r="E343" s="110" t="s">
        <v>82</v>
      </c>
    </row>
    <row r="344" spans="1:5" x14ac:dyDescent="0.25">
      <c r="A344" s="5"/>
      <c r="B344" s="120" t="s">
        <v>1116</v>
      </c>
      <c r="C344" s="108" t="s">
        <v>932</v>
      </c>
      <c r="D344" s="108" t="s">
        <v>840</v>
      </c>
      <c r="E344" s="110" t="s">
        <v>82</v>
      </c>
    </row>
    <row r="345" spans="1:5" x14ac:dyDescent="0.25">
      <c r="A345" s="5"/>
      <c r="B345" s="120" t="s">
        <v>1116</v>
      </c>
      <c r="C345" s="108" t="s">
        <v>909</v>
      </c>
      <c r="D345" s="108" t="s">
        <v>840</v>
      </c>
      <c r="E345" s="110" t="s">
        <v>82</v>
      </c>
    </row>
    <row r="346" spans="1:5" x14ac:dyDescent="0.25">
      <c r="A346" s="5"/>
      <c r="B346" s="120" t="s">
        <v>1116</v>
      </c>
      <c r="C346" s="108" t="s">
        <v>1120</v>
      </c>
      <c r="D346" s="108" t="s">
        <v>840</v>
      </c>
      <c r="E346" s="110" t="s">
        <v>82</v>
      </c>
    </row>
    <row r="347" spans="1:5" x14ac:dyDescent="0.25">
      <c r="A347" s="5"/>
      <c r="B347" s="120" t="s">
        <v>1116</v>
      </c>
      <c r="C347" s="108" t="s">
        <v>908</v>
      </c>
      <c r="D347" s="108" t="s">
        <v>840</v>
      </c>
      <c r="E347" s="110" t="s">
        <v>82</v>
      </c>
    </row>
    <row r="348" spans="1:5" x14ac:dyDescent="0.25">
      <c r="A348" s="5"/>
      <c r="B348" s="120" t="s">
        <v>1116</v>
      </c>
      <c r="C348" s="108" t="s">
        <v>842</v>
      </c>
      <c r="D348" s="108" t="s">
        <v>840</v>
      </c>
      <c r="E348" s="110" t="s">
        <v>1121</v>
      </c>
    </row>
    <row r="349" spans="1:5" x14ac:dyDescent="0.25">
      <c r="A349" s="5"/>
      <c r="B349" s="120" t="s">
        <v>1116</v>
      </c>
      <c r="C349" s="108" t="s">
        <v>846</v>
      </c>
      <c r="D349" s="108" t="s">
        <v>840</v>
      </c>
      <c r="E349" s="110" t="s">
        <v>1122</v>
      </c>
    </row>
    <row r="350" spans="1:5" x14ac:dyDescent="0.25">
      <c r="A350" s="5"/>
      <c r="B350" s="120" t="s">
        <v>1116</v>
      </c>
      <c r="C350" s="108" t="s">
        <v>846</v>
      </c>
      <c r="D350" s="108" t="s">
        <v>840</v>
      </c>
      <c r="E350" s="110" t="s">
        <v>915</v>
      </c>
    </row>
    <row r="351" spans="1:5" x14ac:dyDescent="0.25">
      <c r="A351" s="5"/>
      <c r="B351" s="120" t="s">
        <v>1116</v>
      </c>
      <c r="C351" s="108" t="s">
        <v>846</v>
      </c>
      <c r="D351" s="108" t="s">
        <v>840</v>
      </c>
      <c r="E351" s="110" t="s">
        <v>1104</v>
      </c>
    </row>
    <row r="352" spans="1:5" x14ac:dyDescent="0.25">
      <c r="A352" s="5"/>
      <c r="B352" s="120" t="s">
        <v>1116</v>
      </c>
      <c r="C352" s="108" t="s">
        <v>864</v>
      </c>
      <c r="D352" s="108" t="s">
        <v>494</v>
      </c>
      <c r="E352" s="110" t="s">
        <v>917</v>
      </c>
    </row>
    <row r="353" spans="1:5" x14ac:dyDescent="0.25">
      <c r="A353" s="5"/>
      <c r="B353" s="120" t="s">
        <v>1123</v>
      </c>
      <c r="C353" s="108" t="s">
        <v>942</v>
      </c>
      <c r="D353" s="108" t="s">
        <v>723</v>
      </c>
      <c r="E353" s="110" t="s">
        <v>920</v>
      </c>
    </row>
    <row r="354" spans="1:5" x14ac:dyDescent="0.25">
      <c r="A354" s="5"/>
      <c r="B354" s="120" t="s">
        <v>1123</v>
      </c>
      <c r="C354" s="108" t="s">
        <v>1047</v>
      </c>
      <c r="D354" s="108" t="s">
        <v>713</v>
      </c>
      <c r="E354" s="110" t="s">
        <v>920</v>
      </c>
    </row>
    <row r="355" spans="1:5" x14ac:dyDescent="0.25">
      <c r="A355" s="5"/>
      <c r="B355" s="120" t="s">
        <v>1123</v>
      </c>
      <c r="C355" s="108" t="s">
        <v>1124</v>
      </c>
      <c r="D355" s="108" t="s">
        <v>723</v>
      </c>
      <c r="E355" s="110" t="s">
        <v>940</v>
      </c>
    </row>
    <row r="356" spans="1:5" x14ac:dyDescent="0.25">
      <c r="A356" s="5"/>
      <c r="B356" s="120" t="s">
        <v>1123</v>
      </c>
      <c r="C356" s="108" t="s">
        <v>1125</v>
      </c>
      <c r="D356" s="108" t="s">
        <v>723</v>
      </c>
      <c r="E356" s="110" t="s">
        <v>940</v>
      </c>
    </row>
    <row r="357" spans="1:5" x14ac:dyDescent="0.25">
      <c r="A357" s="5"/>
      <c r="B357" s="120" t="s">
        <v>1126</v>
      </c>
      <c r="C357" s="108" t="s">
        <v>1124</v>
      </c>
      <c r="D357" s="108" t="s">
        <v>713</v>
      </c>
      <c r="E357" s="110" t="s">
        <v>940</v>
      </c>
    </row>
    <row r="358" spans="1:5" x14ac:dyDescent="0.25">
      <c r="A358" s="5"/>
      <c r="B358" s="120" t="s">
        <v>1127</v>
      </c>
      <c r="C358" s="108" t="s">
        <v>1128</v>
      </c>
      <c r="D358" s="108" t="s">
        <v>494</v>
      </c>
      <c r="E358" s="110" t="s">
        <v>940</v>
      </c>
    </row>
    <row r="359" spans="1:5" x14ac:dyDescent="0.25">
      <c r="A359" s="5"/>
      <c r="B359" s="120" t="s">
        <v>1129</v>
      </c>
      <c r="C359" s="108" t="s">
        <v>864</v>
      </c>
      <c r="D359" s="108" t="s">
        <v>494</v>
      </c>
      <c r="E359" s="110" t="s">
        <v>917</v>
      </c>
    </row>
    <row r="360" spans="1:5" x14ac:dyDescent="0.25">
      <c r="A360" s="5"/>
      <c r="B360" s="120" t="s">
        <v>1130</v>
      </c>
      <c r="C360" s="108" t="s">
        <v>1124</v>
      </c>
      <c r="D360" s="108" t="s">
        <v>723</v>
      </c>
      <c r="E360" s="110" t="s">
        <v>920</v>
      </c>
    </row>
    <row r="361" spans="1:5" x14ac:dyDescent="0.25">
      <c r="A361" s="5"/>
      <c r="B361" s="120" t="s">
        <v>1131</v>
      </c>
      <c r="C361" s="108" t="s">
        <v>846</v>
      </c>
      <c r="D361" s="108" t="s">
        <v>840</v>
      </c>
      <c r="E361" s="110" t="s">
        <v>1103</v>
      </c>
    </row>
    <row r="362" spans="1:5" x14ac:dyDescent="0.25">
      <c r="A362" s="5"/>
      <c r="B362" s="120" t="s">
        <v>1131</v>
      </c>
      <c r="C362" s="108" t="s">
        <v>846</v>
      </c>
      <c r="D362" s="108" t="s">
        <v>840</v>
      </c>
      <c r="E362" s="110" t="s">
        <v>1132</v>
      </c>
    </row>
    <row r="363" spans="1:5" x14ac:dyDescent="0.25">
      <c r="A363" s="5"/>
      <c r="B363" s="120" t="s">
        <v>1133</v>
      </c>
      <c r="C363" s="108" t="s">
        <v>1134</v>
      </c>
      <c r="D363" s="108" t="s">
        <v>840</v>
      </c>
      <c r="E363" s="110" t="s">
        <v>91</v>
      </c>
    </row>
    <row r="364" spans="1:5" x14ac:dyDescent="0.25">
      <c r="A364" s="5"/>
      <c r="B364" s="120" t="s">
        <v>1135</v>
      </c>
      <c r="C364" s="108" t="s">
        <v>1136</v>
      </c>
      <c r="D364" s="108" t="s">
        <v>840</v>
      </c>
      <c r="E364" s="110" t="s">
        <v>82</v>
      </c>
    </row>
    <row r="365" spans="1:5" x14ac:dyDescent="0.25">
      <c r="A365" s="5"/>
      <c r="B365" s="120" t="s">
        <v>1135</v>
      </c>
      <c r="C365" s="108" t="s">
        <v>1137</v>
      </c>
      <c r="D365" s="108" t="s">
        <v>840</v>
      </c>
      <c r="E365" s="110" t="s">
        <v>82</v>
      </c>
    </row>
    <row r="366" spans="1:5" x14ac:dyDescent="0.25">
      <c r="A366" s="5"/>
      <c r="B366" s="120" t="s">
        <v>1135</v>
      </c>
      <c r="C366" s="108" t="s">
        <v>845</v>
      </c>
      <c r="D366" s="108" t="s">
        <v>840</v>
      </c>
      <c r="E366" s="110" t="s">
        <v>852</v>
      </c>
    </row>
    <row r="367" spans="1:5" x14ac:dyDescent="0.25">
      <c r="A367" s="5"/>
      <c r="B367" s="120" t="s">
        <v>1135</v>
      </c>
      <c r="C367" s="108" t="s">
        <v>1138</v>
      </c>
      <c r="D367" s="108" t="s">
        <v>840</v>
      </c>
      <c r="E367" s="110" t="s">
        <v>91</v>
      </c>
    </row>
    <row r="368" spans="1:5" x14ac:dyDescent="0.25">
      <c r="A368" s="5"/>
      <c r="B368" s="120" t="s">
        <v>1135</v>
      </c>
      <c r="C368" s="108" t="s">
        <v>1139</v>
      </c>
      <c r="D368" s="108" t="s">
        <v>840</v>
      </c>
      <c r="E368" s="110" t="s">
        <v>91</v>
      </c>
    </row>
    <row r="369" spans="1:5" x14ac:dyDescent="0.25">
      <c r="A369" s="5"/>
      <c r="B369" s="120" t="s">
        <v>1135</v>
      </c>
      <c r="C369" s="108" t="s">
        <v>1120</v>
      </c>
      <c r="D369" s="108" t="s">
        <v>840</v>
      </c>
      <c r="E369" s="110" t="s">
        <v>91</v>
      </c>
    </row>
    <row r="370" spans="1:5" x14ac:dyDescent="0.25">
      <c r="A370" s="5"/>
      <c r="B370" s="120" t="s">
        <v>1135</v>
      </c>
      <c r="C370" s="108" t="s">
        <v>1062</v>
      </c>
      <c r="D370" s="108" t="s">
        <v>840</v>
      </c>
      <c r="E370" s="110" t="s">
        <v>91</v>
      </c>
    </row>
    <row r="371" spans="1:5" x14ac:dyDescent="0.25">
      <c r="A371" s="5"/>
      <c r="B371" s="120" t="s">
        <v>1135</v>
      </c>
      <c r="C371" s="108" t="s">
        <v>1140</v>
      </c>
      <c r="D371" s="108" t="s">
        <v>840</v>
      </c>
      <c r="E371" s="110" t="s">
        <v>91</v>
      </c>
    </row>
    <row r="372" spans="1:5" x14ac:dyDescent="0.25">
      <c r="A372" s="5"/>
      <c r="B372" s="120" t="s">
        <v>1135</v>
      </c>
      <c r="C372" s="108" t="s">
        <v>870</v>
      </c>
      <c r="D372" s="108" t="s">
        <v>840</v>
      </c>
      <c r="E372" s="110" t="s">
        <v>91</v>
      </c>
    </row>
    <row r="373" spans="1:5" x14ac:dyDescent="0.25">
      <c r="A373" s="5"/>
      <c r="B373" s="120" t="s">
        <v>1135</v>
      </c>
      <c r="C373" s="108" t="s">
        <v>1002</v>
      </c>
      <c r="D373" s="108" t="s">
        <v>840</v>
      </c>
      <c r="E373" s="110" t="s">
        <v>91</v>
      </c>
    </row>
    <row r="374" spans="1:5" x14ac:dyDescent="0.25">
      <c r="A374" s="5"/>
      <c r="B374" s="120" t="s">
        <v>1135</v>
      </c>
      <c r="C374" s="108" t="s">
        <v>1141</v>
      </c>
      <c r="D374" s="108" t="s">
        <v>840</v>
      </c>
      <c r="E374" s="110" t="s">
        <v>91</v>
      </c>
    </row>
    <row r="375" spans="1:5" x14ac:dyDescent="0.25">
      <c r="A375" s="5"/>
      <c r="B375" s="120" t="s">
        <v>1135</v>
      </c>
      <c r="C375" s="108" t="s">
        <v>932</v>
      </c>
      <c r="D375" s="108" t="s">
        <v>840</v>
      </c>
      <c r="E375" s="110" t="s">
        <v>91</v>
      </c>
    </row>
    <row r="376" spans="1:5" x14ac:dyDescent="0.25">
      <c r="A376" s="5"/>
      <c r="B376" s="120" t="s">
        <v>1135</v>
      </c>
      <c r="C376" s="108" t="s">
        <v>969</v>
      </c>
      <c r="D376" s="108" t="s">
        <v>840</v>
      </c>
      <c r="E376" s="110" t="s">
        <v>91</v>
      </c>
    </row>
    <row r="377" spans="1:5" x14ac:dyDescent="0.25">
      <c r="A377" s="5"/>
      <c r="B377" s="120" t="s">
        <v>1135</v>
      </c>
      <c r="C377" s="108" t="s">
        <v>909</v>
      </c>
      <c r="D377" s="108" t="s">
        <v>840</v>
      </c>
      <c r="E377" s="110" t="s">
        <v>91</v>
      </c>
    </row>
    <row r="378" spans="1:5" x14ac:dyDescent="0.25">
      <c r="A378" s="5"/>
      <c r="B378" s="120" t="s">
        <v>1135</v>
      </c>
      <c r="C378" s="108" t="s">
        <v>888</v>
      </c>
      <c r="D378" s="108" t="s">
        <v>840</v>
      </c>
      <c r="E378" s="110" t="s">
        <v>91</v>
      </c>
    </row>
    <row r="379" spans="1:5" x14ac:dyDescent="0.25">
      <c r="A379" s="5"/>
      <c r="B379" s="120" t="s">
        <v>1135</v>
      </c>
      <c r="C379" s="108" t="s">
        <v>1142</v>
      </c>
      <c r="D379" s="108" t="s">
        <v>840</v>
      </c>
      <c r="E379" s="110" t="s">
        <v>91</v>
      </c>
    </row>
    <row r="380" spans="1:5" x14ac:dyDescent="0.25">
      <c r="A380" s="5"/>
      <c r="B380" s="120" t="s">
        <v>1135</v>
      </c>
      <c r="C380" s="108" t="s">
        <v>965</v>
      </c>
      <c r="D380" s="108" t="s">
        <v>840</v>
      </c>
      <c r="E380" s="110" t="s">
        <v>91</v>
      </c>
    </row>
    <row r="381" spans="1:5" x14ac:dyDescent="0.25">
      <c r="A381" s="5"/>
      <c r="B381" s="120" t="s">
        <v>1135</v>
      </c>
      <c r="C381" s="108" t="s">
        <v>1143</v>
      </c>
      <c r="D381" s="108" t="s">
        <v>840</v>
      </c>
      <c r="E381" s="110" t="s">
        <v>91</v>
      </c>
    </row>
    <row r="382" spans="1:5" x14ac:dyDescent="0.25">
      <c r="A382" s="5"/>
      <c r="B382" s="120" t="s">
        <v>1135</v>
      </c>
      <c r="C382" s="108" t="s">
        <v>864</v>
      </c>
      <c r="D382" s="108" t="s">
        <v>494</v>
      </c>
      <c r="E382" s="110" t="s">
        <v>877</v>
      </c>
    </row>
    <row r="383" spans="1:5" x14ac:dyDescent="0.25">
      <c r="A383" s="5"/>
      <c r="B383" s="120" t="s">
        <v>1144</v>
      </c>
      <c r="C383" s="108" t="s">
        <v>921</v>
      </c>
      <c r="D383" s="108" t="s">
        <v>713</v>
      </c>
      <c r="E383" s="110" t="s">
        <v>940</v>
      </c>
    </row>
    <row r="384" spans="1:5" x14ac:dyDescent="0.25">
      <c r="A384" s="5"/>
      <c r="B384" s="120" t="s">
        <v>1145</v>
      </c>
      <c r="C384" s="108" t="s">
        <v>924</v>
      </c>
      <c r="D384" s="108" t="s">
        <v>713</v>
      </c>
      <c r="E384" s="110" t="s">
        <v>940</v>
      </c>
    </row>
    <row r="385" spans="1:5" x14ac:dyDescent="0.25">
      <c r="A385" s="5"/>
      <c r="B385" s="120" t="s">
        <v>1145</v>
      </c>
      <c r="C385" s="108" t="s">
        <v>1146</v>
      </c>
      <c r="D385" s="108" t="s">
        <v>713</v>
      </c>
      <c r="E385" s="110" t="s">
        <v>940</v>
      </c>
    </row>
    <row r="386" spans="1:5" x14ac:dyDescent="0.25">
      <c r="A386" s="5"/>
      <c r="B386" s="120" t="s">
        <v>1147</v>
      </c>
      <c r="C386" s="108" t="s">
        <v>864</v>
      </c>
      <c r="D386" s="108" t="s">
        <v>494</v>
      </c>
      <c r="E386" s="110" t="s">
        <v>877</v>
      </c>
    </row>
    <row r="387" spans="1:5" x14ac:dyDescent="0.25">
      <c r="A387" s="5"/>
      <c r="B387" s="120" t="s">
        <v>1148</v>
      </c>
      <c r="C387" s="108" t="s">
        <v>1134</v>
      </c>
      <c r="D387" s="108" t="s">
        <v>840</v>
      </c>
      <c r="E387" s="110" t="s">
        <v>91</v>
      </c>
    </row>
    <row r="388" spans="1:5" x14ac:dyDescent="0.25">
      <c r="A388" s="5"/>
      <c r="B388" s="120" t="s">
        <v>1149</v>
      </c>
      <c r="C388" s="108" t="s">
        <v>846</v>
      </c>
      <c r="D388" s="108" t="s">
        <v>713</v>
      </c>
      <c r="E388" s="110" t="s">
        <v>1150</v>
      </c>
    </row>
    <row r="389" spans="1:5" x14ac:dyDescent="0.25">
      <c r="A389" s="5"/>
      <c r="B389" s="120" t="s">
        <v>1149</v>
      </c>
      <c r="C389" s="108" t="s">
        <v>846</v>
      </c>
      <c r="D389" s="108" t="s">
        <v>713</v>
      </c>
      <c r="E389" s="110" t="s">
        <v>857</v>
      </c>
    </row>
    <row r="390" spans="1:5" x14ac:dyDescent="0.25">
      <c r="A390" s="5"/>
      <c r="B390" s="120" t="s">
        <v>1149</v>
      </c>
      <c r="C390" s="108" t="s">
        <v>846</v>
      </c>
      <c r="D390" s="108" t="s">
        <v>713</v>
      </c>
      <c r="E390" s="110" t="s">
        <v>1151</v>
      </c>
    </row>
    <row r="391" spans="1:5" x14ac:dyDescent="0.25">
      <c r="A391" s="5"/>
      <c r="B391" s="120" t="s">
        <v>1149</v>
      </c>
      <c r="C391" s="108" t="s">
        <v>846</v>
      </c>
      <c r="D391" s="108" t="s">
        <v>713</v>
      </c>
      <c r="E391" s="110" t="s">
        <v>1152</v>
      </c>
    </row>
    <row r="392" spans="1:5" x14ac:dyDescent="0.25">
      <c r="A392" s="5"/>
      <c r="B392" s="120" t="s">
        <v>1149</v>
      </c>
      <c r="C392" s="108" t="s">
        <v>846</v>
      </c>
      <c r="D392" s="108" t="s">
        <v>713</v>
      </c>
      <c r="E392" s="110" t="s">
        <v>1153</v>
      </c>
    </row>
    <row r="393" spans="1:5" x14ac:dyDescent="0.25">
      <c r="A393" s="5"/>
      <c r="B393" s="120" t="s">
        <v>1149</v>
      </c>
      <c r="C393" s="108" t="s">
        <v>846</v>
      </c>
      <c r="D393" s="108" t="s">
        <v>713</v>
      </c>
      <c r="E393" s="110" t="s">
        <v>1154</v>
      </c>
    </row>
    <row r="394" spans="1:5" x14ac:dyDescent="0.25">
      <c r="A394" s="5"/>
      <c r="B394" s="120" t="s">
        <v>1149</v>
      </c>
      <c r="C394" s="108" t="s">
        <v>846</v>
      </c>
      <c r="D394" s="108" t="s">
        <v>713</v>
      </c>
      <c r="E394" s="110" t="s">
        <v>1155</v>
      </c>
    </row>
    <row r="395" spans="1:5" x14ac:dyDescent="0.25">
      <c r="A395" s="5"/>
      <c r="B395" s="120" t="s">
        <v>1149</v>
      </c>
      <c r="C395" s="108" t="s">
        <v>842</v>
      </c>
      <c r="D395" s="108" t="s">
        <v>713</v>
      </c>
      <c r="E395" s="110" t="s">
        <v>1156</v>
      </c>
    </row>
    <row r="396" spans="1:5" x14ac:dyDescent="0.25">
      <c r="A396" s="5"/>
      <c r="B396" s="120" t="s">
        <v>1157</v>
      </c>
      <c r="C396" s="108" t="s">
        <v>1158</v>
      </c>
      <c r="D396" s="108" t="s">
        <v>713</v>
      </c>
      <c r="E396" s="110" t="s">
        <v>940</v>
      </c>
    </row>
    <row r="397" spans="1:5" x14ac:dyDescent="0.25">
      <c r="A397" s="5"/>
      <c r="B397" s="120" t="s">
        <v>1159</v>
      </c>
      <c r="C397" s="108" t="s">
        <v>1001</v>
      </c>
      <c r="D397" s="108" t="s">
        <v>983</v>
      </c>
      <c r="E397" s="110" t="s">
        <v>86</v>
      </c>
    </row>
    <row r="398" spans="1:5" x14ac:dyDescent="0.25">
      <c r="A398" s="5"/>
      <c r="B398" s="120" t="s">
        <v>1159</v>
      </c>
      <c r="C398" s="108" t="s">
        <v>1160</v>
      </c>
      <c r="D398" s="108" t="s">
        <v>983</v>
      </c>
      <c r="E398" s="110" t="s">
        <v>86</v>
      </c>
    </row>
    <row r="399" spans="1:5" x14ac:dyDescent="0.25">
      <c r="A399" s="5"/>
      <c r="B399" s="120" t="s">
        <v>1159</v>
      </c>
      <c r="C399" s="108" t="s">
        <v>894</v>
      </c>
      <c r="D399" s="108" t="s">
        <v>983</v>
      </c>
      <c r="E399" s="110" t="s">
        <v>86</v>
      </c>
    </row>
    <row r="400" spans="1:5" x14ac:dyDescent="0.25">
      <c r="A400" s="5"/>
      <c r="B400" s="120" t="s">
        <v>1159</v>
      </c>
      <c r="C400" s="108" t="s">
        <v>890</v>
      </c>
      <c r="D400" s="108" t="s">
        <v>983</v>
      </c>
      <c r="E400" s="110" t="s">
        <v>86</v>
      </c>
    </row>
    <row r="401" spans="1:5" x14ac:dyDescent="0.25">
      <c r="A401" s="5"/>
      <c r="B401" s="120" t="s">
        <v>1159</v>
      </c>
      <c r="C401" s="108" t="s">
        <v>899</v>
      </c>
      <c r="D401" s="108" t="s">
        <v>983</v>
      </c>
      <c r="E401" s="110" t="s">
        <v>86</v>
      </c>
    </row>
    <row r="402" spans="1:5" x14ac:dyDescent="0.25">
      <c r="A402" s="5"/>
      <c r="B402" s="120" t="s">
        <v>1159</v>
      </c>
      <c r="C402" s="108" t="s">
        <v>892</v>
      </c>
      <c r="D402" s="108" t="s">
        <v>983</v>
      </c>
      <c r="E402" s="110" t="s">
        <v>86</v>
      </c>
    </row>
    <row r="403" spans="1:5" x14ac:dyDescent="0.25">
      <c r="A403" s="5"/>
      <c r="B403" s="120" t="s">
        <v>1161</v>
      </c>
      <c r="C403" s="108" t="s">
        <v>846</v>
      </c>
      <c r="D403" s="108" t="s">
        <v>840</v>
      </c>
      <c r="E403" s="110" t="s">
        <v>857</v>
      </c>
    </row>
    <row r="404" spans="1:5" x14ac:dyDescent="0.25">
      <c r="A404" s="5"/>
      <c r="B404" s="120" t="s">
        <v>1161</v>
      </c>
      <c r="C404" s="108" t="s">
        <v>846</v>
      </c>
      <c r="D404" s="108" t="s">
        <v>840</v>
      </c>
      <c r="E404" s="110" t="s">
        <v>1152</v>
      </c>
    </row>
    <row r="405" spans="1:5" x14ac:dyDescent="0.25">
      <c r="A405" s="5"/>
      <c r="B405" s="120" t="s">
        <v>1161</v>
      </c>
      <c r="C405" s="108" t="s">
        <v>846</v>
      </c>
      <c r="D405" s="108" t="s">
        <v>840</v>
      </c>
      <c r="E405" s="110" t="s">
        <v>858</v>
      </c>
    </row>
    <row r="406" spans="1:5" x14ac:dyDescent="0.25">
      <c r="A406" s="5"/>
      <c r="B406" s="120" t="s">
        <v>1161</v>
      </c>
      <c r="C406" s="108" t="s">
        <v>846</v>
      </c>
      <c r="D406" s="108" t="s">
        <v>840</v>
      </c>
      <c r="E406" s="110" t="s">
        <v>859</v>
      </c>
    </row>
    <row r="407" spans="1:5" x14ac:dyDescent="0.25">
      <c r="A407" s="5"/>
      <c r="B407" s="120" t="s">
        <v>1161</v>
      </c>
      <c r="C407" s="108" t="s">
        <v>1162</v>
      </c>
      <c r="D407" s="108" t="s">
        <v>840</v>
      </c>
      <c r="E407" s="110" t="s">
        <v>91</v>
      </c>
    </row>
    <row r="408" spans="1:5" x14ac:dyDescent="0.25">
      <c r="A408" s="5"/>
      <c r="B408" s="120" t="s">
        <v>1161</v>
      </c>
      <c r="C408" s="108" t="s">
        <v>1163</v>
      </c>
      <c r="D408" s="108" t="s">
        <v>840</v>
      </c>
      <c r="E408" s="110" t="s">
        <v>91</v>
      </c>
    </row>
    <row r="409" spans="1:5" x14ac:dyDescent="0.25">
      <c r="A409" s="5"/>
      <c r="B409" s="120" t="s">
        <v>1161</v>
      </c>
      <c r="C409" s="108" t="s">
        <v>1062</v>
      </c>
      <c r="D409" s="108" t="s">
        <v>840</v>
      </c>
      <c r="E409" s="110" t="s">
        <v>91</v>
      </c>
    </row>
    <row r="410" spans="1:5" x14ac:dyDescent="0.25">
      <c r="A410" s="5"/>
      <c r="B410" s="120" t="s">
        <v>1161</v>
      </c>
      <c r="C410" s="108" t="s">
        <v>869</v>
      </c>
      <c r="D410" s="108" t="s">
        <v>840</v>
      </c>
      <c r="E410" s="110" t="s">
        <v>91</v>
      </c>
    </row>
    <row r="411" spans="1:5" x14ac:dyDescent="0.25">
      <c r="A411" s="5"/>
      <c r="B411" s="120" t="s">
        <v>1161</v>
      </c>
      <c r="C411" s="108" t="s">
        <v>1000</v>
      </c>
      <c r="D411" s="108" t="s">
        <v>840</v>
      </c>
      <c r="E411" s="110" t="s">
        <v>91</v>
      </c>
    </row>
    <row r="412" spans="1:5" x14ac:dyDescent="0.25">
      <c r="A412" s="5"/>
      <c r="B412" s="120" t="s">
        <v>1161</v>
      </c>
      <c r="C412" s="108" t="s">
        <v>1164</v>
      </c>
      <c r="D412" s="108" t="s">
        <v>840</v>
      </c>
      <c r="E412" s="110" t="s">
        <v>91</v>
      </c>
    </row>
    <row r="413" spans="1:5" x14ac:dyDescent="0.25">
      <c r="A413" s="5"/>
      <c r="B413" s="120" t="s">
        <v>1161</v>
      </c>
      <c r="C413" s="108" t="s">
        <v>1165</v>
      </c>
      <c r="D413" s="108" t="s">
        <v>840</v>
      </c>
      <c r="E413" s="110" t="s">
        <v>91</v>
      </c>
    </row>
    <row r="414" spans="1:5" x14ac:dyDescent="0.25">
      <c r="A414" s="5"/>
      <c r="B414" s="120" t="s">
        <v>1161</v>
      </c>
      <c r="C414" s="108" t="s">
        <v>864</v>
      </c>
      <c r="D414" s="108" t="s">
        <v>840</v>
      </c>
      <c r="E414" s="110" t="s">
        <v>91</v>
      </c>
    </row>
    <row r="415" spans="1:5" x14ac:dyDescent="0.25">
      <c r="A415" s="5"/>
      <c r="B415" s="120" t="s">
        <v>1161</v>
      </c>
      <c r="C415" s="108" t="s">
        <v>1166</v>
      </c>
      <c r="D415" s="108" t="s">
        <v>840</v>
      </c>
      <c r="E415" s="110" t="s">
        <v>91</v>
      </c>
    </row>
    <row r="416" spans="1:5" x14ac:dyDescent="0.25">
      <c r="A416" s="5"/>
      <c r="B416" s="120" t="s">
        <v>1161</v>
      </c>
      <c r="C416" s="108" t="s">
        <v>1167</v>
      </c>
      <c r="D416" s="108" t="s">
        <v>840</v>
      </c>
      <c r="E416" s="110" t="s">
        <v>91</v>
      </c>
    </row>
    <row r="417" spans="1:5" x14ac:dyDescent="0.25">
      <c r="A417" s="5"/>
      <c r="B417" s="120" t="s">
        <v>1161</v>
      </c>
      <c r="C417" s="108" t="s">
        <v>969</v>
      </c>
      <c r="D417" s="108" t="s">
        <v>840</v>
      </c>
      <c r="E417" s="110" t="s">
        <v>91</v>
      </c>
    </row>
    <row r="418" spans="1:5" x14ac:dyDescent="0.25">
      <c r="A418" s="5"/>
      <c r="B418" s="120" t="s">
        <v>1161</v>
      </c>
      <c r="C418" s="108" t="s">
        <v>1168</v>
      </c>
      <c r="D418" s="108" t="s">
        <v>840</v>
      </c>
      <c r="E418" s="110" t="s">
        <v>91</v>
      </c>
    </row>
    <row r="419" spans="1:5" x14ac:dyDescent="0.25">
      <c r="A419" s="5"/>
      <c r="B419" s="120" t="s">
        <v>1161</v>
      </c>
      <c r="C419" s="108" t="s">
        <v>1169</v>
      </c>
      <c r="D419" s="108" t="s">
        <v>840</v>
      </c>
      <c r="E419" s="110" t="s">
        <v>91</v>
      </c>
    </row>
    <row r="420" spans="1:5" x14ac:dyDescent="0.25">
      <c r="A420" s="5"/>
      <c r="B420" s="120" t="s">
        <v>1161</v>
      </c>
      <c r="C420" s="108" t="s">
        <v>1165</v>
      </c>
      <c r="D420" s="108" t="s">
        <v>840</v>
      </c>
      <c r="E420" s="110" t="s">
        <v>91</v>
      </c>
    </row>
    <row r="421" spans="1:5" x14ac:dyDescent="0.25">
      <c r="A421" s="5"/>
      <c r="B421" s="120" t="s">
        <v>1161</v>
      </c>
      <c r="C421" s="108" t="s">
        <v>1170</v>
      </c>
      <c r="D421" s="108" t="s">
        <v>840</v>
      </c>
      <c r="E421" s="110" t="s">
        <v>91</v>
      </c>
    </row>
    <row r="422" spans="1:5" x14ac:dyDescent="0.25">
      <c r="A422" s="5"/>
      <c r="B422" s="120" t="s">
        <v>1161</v>
      </c>
      <c r="C422" s="108" t="s">
        <v>1171</v>
      </c>
      <c r="D422" s="108" t="s">
        <v>840</v>
      </c>
      <c r="E422" s="110" t="s">
        <v>91</v>
      </c>
    </row>
    <row r="423" spans="1:5" x14ac:dyDescent="0.25">
      <c r="A423" s="5"/>
      <c r="B423" s="120" t="s">
        <v>1161</v>
      </c>
      <c r="C423" s="108" t="s">
        <v>1165</v>
      </c>
      <c r="D423" s="108" t="s">
        <v>840</v>
      </c>
      <c r="E423" s="110" t="s">
        <v>91</v>
      </c>
    </row>
    <row r="424" spans="1:5" x14ac:dyDescent="0.25">
      <c r="A424" s="5"/>
      <c r="B424" s="120" t="s">
        <v>1161</v>
      </c>
      <c r="C424" s="108" t="s">
        <v>1172</v>
      </c>
      <c r="D424" s="108" t="s">
        <v>840</v>
      </c>
      <c r="E424" s="110" t="s">
        <v>91</v>
      </c>
    </row>
    <row r="425" spans="1:5" x14ac:dyDescent="0.25">
      <c r="A425" s="5"/>
      <c r="B425" s="120" t="s">
        <v>1161</v>
      </c>
      <c r="C425" s="108" t="s">
        <v>1173</v>
      </c>
      <c r="D425" s="108" t="s">
        <v>840</v>
      </c>
      <c r="E425" s="110" t="s">
        <v>91</v>
      </c>
    </row>
    <row r="426" spans="1:5" x14ac:dyDescent="0.25">
      <c r="A426" s="5"/>
      <c r="B426" s="120" t="s">
        <v>1161</v>
      </c>
      <c r="C426" s="108" t="s">
        <v>869</v>
      </c>
      <c r="D426" s="108" t="s">
        <v>840</v>
      </c>
      <c r="E426" s="110" t="s">
        <v>91</v>
      </c>
    </row>
    <row r="427" spans="1:5" x14ac:dyDescent="0.25">
      <c r="A427" s="5"/>
      <c r="B427" s="120" t="s">
        <v>1161</v>
      </c>
      <c r="C427" s="108" t="s">
        <v>1174</v>
      </c>
      <c r="D427" s="108" t="s">
        <v>840</v>
      </c>
      <c r="E427" s="110" t="s">
        <v>91</v>
      </c>
    </row>
    <row r="428" spans="1:5" x14ac:dyDescent="0.25">
      <c r="A428" s="5"/>
      <c r="B428" s="120" t="s">
        <v>1161</v>
      </c>
      <c r="C428" s="108" t="s">
        <v>1175</v>
      </c>
      <c r="D428" s="108" t="s">
        <v>840</v>
      </c>
      <c r="E428" s="110" t="s">
        <v>91</v>
      </c>
    </row>
    <row r="429" spans="1:5" x14ac:dyDescent="0.25">
      <c r="A429" s="5"/>
      <c r="B429" s="120" t="s">
        <v>1161</v>
      </c>
      <c r="C429" s="108" t="s">
        <v>1165</v>
      </c>
      <c r="D429" s="108" t="s">
        <v>840</v>
      </c>
      <c r="E429" s="110" t="s">
        <v>91</v>
      </c>
    </row>
    <row r="430" spans="1:5" x14ac:dyDescent="0.25">
      <c r="A430" s="5"/>
      <c r="B430" s="120" t="s">
        <v>1161</v>
      </c>
      <c r="C430" s="108" t="s">
        <v>870</v>
      </c>
      <c r="D430" s="108" t="s">
        <v>840</v>
      </c>
      <c r="E430" s="110" t="s">
        <v>91</v>
      </c>
    </row>
    <row r="431" spans="1:5" x14ac:dyDescent="0.25">
      <c r="A431" s="5"/>
      <c r="B431" s="120" t="s">
        <v>1161</v>
      </c>
      <c r="C431" s="108" t="s">
        <v>1176</v>
      </c>
      <c r="D431" s="108" t="s">
        <v>840</v>
      </c>
      <c r="E431" s="110" t="s">
        <v>91</v>
      </c>
    </row>
    <row r="432" spans="1:5" x14ac:dyDescent="0.25">
      <c r="A432" s="5"/>
      <c r="B432" s="120" t="s">
        <v>1161</v>
      </c>
      <c r="C432" s="108" t="s">
        <v>1177</v>
      </c>
      <c r="D432" s="108" t="s">
        <v>840</v>
      </c>
      <c r="E432" s="110" t="s">
        <v>91</v>
      </c>
    </row>
    <row r="433" spans="1:5" x14ac:dyDescent="0.25">
      <c r="A433" s="5"/>
      <c r="B433" s="120" t="s">
        <v>1161</v>
      </c>
      <c r="C433" s="108" t="s">
        <v>864</v>
      </c>
      <c r="D433" s="108" t="s">
        <v>494</v>
      </c>
      <c r="E433" s="110" t="s">
        <v>877</v>
      </c>
    </row>
    <row r="434" spans="1:5" x14ac:dyDescent="0.25">
      <c r="A434" s="5"/>
      <c r="B434" s="120" t="s">
        <v>1178</v>
      </c>
      <c r="C434" s="108" t="s">
        <v>864</v>
      </c>
      <c r="D434" s="108" t="s">
        <v>494</v>
      </c>
      <c r="E434" s="110" t="s">
        <v>877</v>
      </c>
    </row>
    <row r="435" spans="1:5" x14ac:dyDescent="0.25">
      <c r="A435" s="5"/>
      <c r="B435" s="120" t="s">
        <v>1179</v>
      </c>
      <c r="C435" s="108" t="s">
        <v>939</v>
      </c>
      <c r="D435" s="108" t="s">
        <v>713</v>
      </c>
      <c r="E435" s="110" t="s">
        <v>920</v>
      </c>
    </row>
    <row r="436" spans="1:5" x14ac:dyDescent="0.25">
      <c r="A436" s="5"/>
      <c r="B436" s="120" t="s">
        <v>1179</v>
      </c>
      <c r="C436" s="108" t="s">
        <v>941</v>
      </c>
      <c r="D436" s="108" t="s">
        <v>713</v>
      </c>
      <c r="E436" s="110" t="s">
        <v>940</v>
      </c>
    </row>
    <row r="437" spans="1:5" x14ac:dyDescent="0.25">
      <c r="A437" s="5"/>
      <c r="B437" s="120" t="s">
        <v>1179</v>
      </c>
      <c r="C437" s="108" t="s">
        <v>921</v>
      </c>
      <c r="D437" s="108" t="s">
        <v>713</v>
      </c>
      <c r="E437" s="110" t="s">
        <v>940</v>
      </c>
    </row>
    <row r="438" spans="1:5" x14ac:dyDescent="0.25">
      <c r="A438" s="5"/>
      <c r="B438" s="120" t="s">
        <v>1179</v>
      </c>
      <c r="C438" s="108" t="s">
        <v>942</v>
      </c>
      <c r="D438" s="108" t="s">
        <v>713</v>
      </c>
      <c r="E438" s="110" t="s">
        <v>940</v>
      </c>
    </row>
    <row r="439" spans="1:5" x14ac:dyDescent="0.25">
      <c r="A439" s="5"/>
      <c r="B439" s="120" t="s">
        <v>1179</v>
      </c>
      <c r="C439" s="108" t="s">
        <v>1180</v>
      </c>
      <c r="D439" s="108" t="s">
        <v>713</v>
      </c>
      <c r="E439" s="110" t="s">
        <v>940</v>
      </c>
    </row>
    <row r="440" spans="1:5" x14ac:dyDescent="0.25">
      <c r="A440" s="5"/>
      <c r="B440" s="120" t="s">
        <v>1181</v>
      </c>
      <c r="C440" s="108" t="s">
        <v>924</v>
      </c>
      <c r="D440" s="108" t="s">
        <v>713</v>
      </c>
      <c r="E440" s="110" t="s">
        <v>940</v>
      </c>
    </row>
    <row r="441" spans="1:5" x14ac:dyDescent="0.25">
      <c r="A441" s="5"/>
      <c r="B441" s="120" t="s">
        <v>1182</v>
      </c>
      <c r="C441" s="108" t="s">
        <v>864</v>
      </c>
      <c r="D441" s="108" t="s">
        <v>494</v>
      </c>
      <c r="E441" s="110" t="s">
        <v>877</v>
      </c>
    </row>
    <row r="442" spans="1:5" x14ac:dyDescent="0.25">
      <c r="A442" s="5"/>
      <c r="B442" s="120" t="s">
        <v>1183</v>
      </c>
      <c r="C442" s="108" t="s">
        <v>924</v>
      </c>
      <c r="D442" s="108" t="s">
        <v>494</v>
      </c>
      <c r="E442" s="110" t="s">
        <v>940</v>
      </c>
    </row>
    <row r="443" spans="1:5" x14ac:dyDescent="0.25">
      <c r="A443" s="5"/>
      <c r="B443" s="120" t="s">
        <v>1183</v>
      </c>
      <c r="C443" s="108" t="s">
        <v>1180</v>
      </c>
      <c r="D443" s="108" t="s">
        <v>713</v>
      </c>
      <c r="E443" s="110" t="s">
        <v>940</v>
      </c>
    </row>
    <row r="444" spans="1:5" x14ac:dyDescent="0.25">
      <c r="A444" s="5"/>
      <c r="B444" s="120" t="s">
        <v>1183</v>
      </c>
      <c r="C444" s="108" t="s">
        <v>1184</v>
      </c>
      <c r="D444" s="108" t="s">
        <v>713</v>
      </c>
      <c r="E444" s="110" t="s">
        <v>940</v>
      </c>
    </row>
    <row r="445" spans="1:5" x14ac:dyDescent="0.25">
      <c r="A445" s="5"/>
      <c r="B445" s="120" t="s">
        <v>1185</v>
      </c>
      <c r="C445" s="108" t="s">
        <v>864</v>
      </c>
      <c r="D445" s="108" t="s">
        <v>494</v>
      </c>
      <c r="E445" s="110" t="s">
        <v>877</v>
      </c>
    </row>
    <row r="446" spans="1:5" x14ac:dyDescent="0.25">
      <c r="A446" s="5"/>
      <c r="B446" s="120" t="s">
        <v>1186</v>
      </c>
      <c r="C446" s="108" t="s">
        <v>1180</v>
      </c>
      <c r="D446" s="108" t="s">
        <v>713</v>
      </c>
      <c r="E446" s="110" t="s">
        <v>940</v>
      </c>
    </row>
    <row r="447" spans="1:5" x14ac:dyDescent="0.25">
      <c r="A447" s="5"/>
      <c r="B447" s="120" t="s">
        <v>1187</v>
      </c>
      <c r="C447" s="108" t="s">
        <v>846</v>
      </c>
      <c r="D447" s="108" t="s">
        <v>840</v>
      </c>
      <c r="E447" s="110" t="s">
        <v>911</v>
      </c>
    </row>
    <row r="448" spans="1:5" x14ac:dyDescent="0.25">
      <c r="A448" s="5"/>
      <c r="B448" s="120" t="s">
        <v>1188</v>
      </c>
      <c r="C448" s="108" t="s">
        <v>1189</v>
      </c>
      <c r="D448" s="108" t="s">
        <v>983</v>
      </c>
      <c r="E448" s="110" t="s">
        <v>86</v>
      </c>
    </row>
    <row r="449" spans="1:5" x14ac:dyDescent="0.25">
      <c r="A449" s="5"/>
      <c r="B449" s="120" t="s">
        <v>1190</v>
      </c>
      <c r="C449" s="108" t="s">
        <v>1191</v>
      </c>
      <c r="D449" s="108" t="s">
        <v>840</v>
      </c>
      <c r="E449" s="110" t="s">
        <v>82</v>
      </c>
    </row>
    <row r="450" spans="1:5" x14ac:dyDescent="0.25">
      <c r="A450" s="5"/>
      <c r="B450" s="120" t="s">
        <v>1190</v>
      </c>
      <c r="C450" s="108" t="s">
        <v>1192</v>
      </c>
      <c r="D450" s="108" t="s">
        <v>840</v>
      </c>
      <c r="E450" s="110" t="s">
        <v>82</v>
      </c>
    </row>
    <row r="451" spans="1:5" x14ac:dyDescent="0.25">
      <c r="A451" s="5"/>
      <c r="B451" s="120" t="s">
        <v>1190</v>
      </c>
      <c r="C451" s="108" t="s">
        <v>1193</v>
      </c>
      <c r="D451" s="108" t="s">
        <v>840</v>
      </c>
      <c r="E451" s="110" t="s">
        <v>82</v>
      </c>
    </row>
    <row r="452" spans="1:5" x14ac:dyDescent="0.25">
      <c r="A452" s="5"/>
      <c r="B452" s="120" t="s">
        <v>1190</v>
      </c>
      <c r="C452" s="108" t="s">
        <v>1194</v>
      </c>
      <c r="D452" s="108" t="s">
        <v>840</v>
      </c>
      <c r="E452" s="110" t="s">
        <v>82</v>
      </c>
    </row>
    <row r="453" spans="1:5" x14ac:dyDescent="0.25">
      <c r="A453" s="5"/>
      <c r="B453" s="120" t="s">
        <v>1190</v>
      </c>
      <c r="C453" s="108" t="s">
        <v>870</v>
      </c>
      <c r="D453" s="108" t="s">
        <v>840</v>
      </c>
      <c r="E453" s="110" t="s">
        <v>82</v>
      </c>
    </row>
    <row r="454" spans="1:5" x14ac:dyDescent="0.25">
      <c r="A454" s="5"/>
      <c r="B454" s="120" t="s">
        <v>1190</v>
      </c>
      <c r="C454" s="108" t="s">
        <v>1195</v>
      </c>
      <c r="D454" s="108" t="s">
        <v>840</v>
      </c>
      <c r="E454" s="110" t="s">
        <v>82</v>
      </c>
    </row>
    <row r="455" spans="1:5" x14ac:dyDescent="0.25">
      <c r="A455" s="5"/>
      <c r="B455" s="120" t="s">
        <v>1190</v>
      </c>
      <c r="C455" s="108" t="s">
        <v>969</v>
      </c>
      <c r="D455" s="108" t="s">
        <v>840</v>
      </c>
      <c r="E455" s="110" t="s">
        <v>82</v>
      </c>
    </row>
    <row r="456" spans="1:5" x14ac:dyDescent="0.25">
      <c r="A456" s="5"/>
      <c r="B456" s="120" t="s">
        <v>1190</v>
      </c>
      <c r="C456" s="108" t="s">
        <v>1196</v>
      </c>
      <c r="D456" s="108" t="s">
        <v>840</v>
      </c>
      <c r="E456" s="110" t="s">
        <v>82</v>
      </c>
    </row>
    <row r="457" spans="1:5" x14ac:dyDescent="0.25">
      <c r="A457" s="5"/>
      <c r="B457" s="120" t="s">
        <v>1190</v>
      </c>
      <c r="C457" s="108" t="s">
        <v>864</v>
      </c>
      <c r="D457" s="108" t="s">
        <v>840</v>
      </c>
      <c r="E457" s="110" t="s">
        <v>82</v>
      </c>
    </row>
    <row r="458" spans="1:5" x14ac:dyDescent="0.25">
      <c r="A458" s="5"/>
      <c r="B458" s="120" t="s">
        <v>1190</v>
      </c>
      <c r="C458" s="108" t="s">
        <v>864</v>
      </c>
      <c r="D458" s="108" t="s">
        <v>840</v>
      </c>
      <c r="E458" s="110" t="s">
        <v>82</v>
      </c>
    </row>
    <row r="459" spans="1:5" x14ac:dyDescent="0.25">
      <c r="A459" s="5"/>
      <c r="B459" s="120" t="s">
        <v>1190</v>
      </c>
      <c r="C459" s="108" t="s">
        <v>931</v>
      </c>
      <c r="D459" s="108" t="s">
        <v>840</v>
      </c>
      <c r="E459" s="110" t="s">
        <v>82</v>
      </c>
    </row>
    <row r="460" spans="1:5" x14ac:dyDescent="0.25">
      <c r="A460" s="5"/>
      <c r="B460" s="120" t="s">
        <v>1190</v>
      </c>
      <c r="C460" s="108" t="s">
        <v>1192</v>
      </c>
      <c r="D460" s="108" t="s">
        <v>840</v>
      </c>
      <c r="E460" s="110" t="s">
        <v>82</v>
      </c>
    </row>
    <row r="461" spans="1:5" x14ac:dyDescent="0.25">
      <c r="A461" s="5"/>
      <c r="B461" s="120" t="s">
        <v>1190</v>
      </c>
      <c r="C461" s="108" t="s">
        <v>969</v>
      </c>
      <c r="D461" s="108" t="s">
        <v>840</v>
      </c>
      <c r="E461" s="110" t="s">
        <v>82</v>
      </c>
    </row>
    <row r="462" spans="1:5" x14ac:dyDescent="0.25">
      <c r="A462" s="5"/>
      <c r="B462" s="120" t="s">
        <v>1190</v>
      </c>
      <c r="C462" s="108" t="s">
        <v>1197</v>
      </c>
      <c r="D462" s="108" t="s">
        <v>840</v>
      </c>
      <c r="E462" s="110" t="s">
        <v>82</v>
      </c>
    </row>
    <row r="463" spans="1:5" x14ac:dyDescent="0.25">
      <c r="A463" s="5"/>
      <c r="B463" s="120" t="s">
        <v>1190</v>
      </c>
      <c r="C463" s="108" t="s">
        <v>842</v>
      </c>
      <c r="D463" s="108" t="s">
        <v>840</v>
      </c>
      <c r="E463" s="110" t="s">
        <v>1020</v>
      </c>
    </row>
    <row r="464" spans="1:5" x14ac:dyDescent="0.25">
      <c r="A464" s="5"/>
      <c r="B464" s="120" t="s">
        <v>1190</v>
      </c>
      <c r="C464" s="108" t="s">
        <v>846</v>
      </c>
      <c r="D464" s="108" t="s">
        <v>840</v>
      </c>
      <c r="E464" s="110" t="s">
        <v>1198</v>
      </c>
    </row>
    <row r="465" spans="1:5" x14ac:dyDescent="0.25">
      <c r="A465" s="5"/>
      <c r="B465" s="120" t="s">
        <v>1190</v>
      </c>
      <c r="C465" s="108" t="s">
        <v>846</v>
      </c>
      <c r="D465" s="108" t="s">
        <v>840</v>
      </c>
      <c r="E465" s="110" t="s">
        <v>1198</v>
      </c>
    </row>
    <row r="466" spans="1:5" x14ac:dyDescent="0.25">
      <c r="A466" s="5"/>
      <c r="B466" s="120" t="s">
        <v>1190</v>
      </c>
      <c r="C466" s="108" t="s">
        <v>846</v>
      </c>
      <c r="D466" s="108" t="s">
        <v>840</v>
      </c>
      <c r="E466" s="110" t="s">
        <v>913</v>
      </c>
    </row>
    <row r="467" spans="1:5" x14ac:dyDescent="0.25">
      <c r="A467" s="5"/>
      <c r="B467" s="120" t="s">
        <v>1190</v>
      </c>
      <c r="C467" s="108" t="s">
        <v>846</v>
      </c>
      <c r="D467" s="108" t="s">
        <v>840</v>
      </c>
      <c r="E467" s="110" t="s">
        <v>1039</v>
      </c>
    </row>
    <row r="468" spans="1:5" x14ac:dyDescent="0.25">
      <c r="A468" s="5"/>
      <c r="B468" s="120" t="s">
        <v>1190</v>
      </c>
      <c r="C468" s="108" t="s">
        <v>846</v>
      </c>
      <c r="D468" s="108" t="s">
        <v>840</v>
      </c>
      <c r="E468" s="110" t="s">
        <v>1199</v>
      </c>
    </row>
    <row r="469" spans="1:5" x14ac:dyDescent="0.25">
      <c r="A469" s="5"/>
      <c r="B469" s="120" t="s">
        <v>1190</v>
      </c>
      <c r="C469" s="108" t="s">
        <v>864</v>
      </c>
      <c r="D469" s="108" t="s">
        <v>840</v>
      </c>
      <c r="E469" s="110" t="s">
        <v>917</v>
      </c>
    </row>
    <row r="470" spans="1:5" x14ac:dyDescent="0.25">
      <c r="A470" s="5"/>
      <c r="B470" s="120" t="s">
        <v>1200</v>
      </c>
      <c r="C470" s="108" t="s">
        <v>941</v>
      </c>
      <c r="D470" s="108" t="s">
        <v>723</v>
      </c>
      <c r="E470" s="110" t="s">
        <v>920</v>
      </c>
    </row>
    <row r="471" spans="1:5" x14ac:dyDescent="0.25">
      <c r="A471" s="5"/>
      <c r="B471" s="120" t="s">
        <v>1200</v>
      </c>
      <c r="C471" s="108" t="s">
        <v>921</v>
      </c>
      <c r="D471" s="108" t="s">
        <v>723</v>
      </c>
      <c r="E471" s="110" t="s">
        <v>940</v>
      </c>
    </row>
    <row r="472" spans="1:5" x14ac:dyDescent="0.25">
      <c r="A472" s="5"/>
      <c r="B472" s="120" t="s">
        <v>1200</v>
      </c>
      <c r="C472" s="108" t="s">
        <v>1090</v>
      </c>
      <c r="D472" s="108" t="s">
        <v>713</v>
      </c>
      <c r="E472" s="110" t="s">
        <v>920</v>
      </c>
    </row>
    <row r="473" spans="1:5" x14ac:dyDescent="0.25">
      <c r="A473" s="5"/>
      <c r="B473" s="120" t="s">
        <v>1200</v>
      </c>
      <c r="C473" s="108" t="s">
        <v>1201</v>
      </c>
      <c r="D473" s="108" t="s">
        <v>723</v>
      </c>
      <c r="E473" s="110" t="s">
        <v>920</v>
      </c>
    </row>
    <row r="474" spans="1:5" x14ac:dyDescent="0.25">
      <c r="A474" s="5"/>
      <c r="B474" s="120" t="s">
        <v>1200</v>
      </c>
      <c r="C474" s="108" t="s">
        <v>974</v>
      </c>
      <c r="D474" s="108" t="s">
        <v>713</v>
      </c>
      <c r="E474" s="110" t="s">
        <v>940</v>
      </c>
    </row>
    <row r="475" spans="1:5" x14ac:dyDescent="0.25">
      <c r="A475" s="5"/>
      <c r="B475" s="120" t="s">
        <v>1200</v>
      </c>
      <c r="C475" s="108" t="s">
        <v>1008</v>
      </c>
      <c r="D475" s="108" t="s">
        <v>723</v>
      </c>
      <c r="E475" s="110" t="s">
        <v>920</v>
      </c>
    </row>
    <row r="476" spans="1:5" x14ac:dyDescent="0.25">
      <c r="A476" s="5"/>
      <c r="B476" s="120" t="s">
        <v>1202</v>
      </c>
      <c r="C476" s="108" t="s">
        <v>924</v>
      </c>
      <c r="D476" s="108" t="s">
        <v>723</v>
      </c>
      <c r="E476" s="110" t="s">
        <v>940</v>
      </c>
    </row>
    <row r="477" spans="1:5" x14ac:dyDescent="0.25">
      <c r="A477" s="5"/>
      <c r="B477" s="120" t="s">
        <v>1202</v>
      </c>
      <c r="C477" s="108" t="s">
        <v>1203</v>
      </c>
      <c r="D477" s="108" t="s">
        <v>723</v>
      </c>
      <c r="E477" s="110" t="s">
        <v>940</v>
      </c>
    </row>
    <row r="478" spans="1:5" x14ac:dyDescent="0.25">
      <c r="A478" s="5"/>
      <c r="B478" s="120" t="s">
        <v>1202</v>
      </c>
      <c r="C478" s="108" t="s">
        <v>1204</v>
      </c>
      <c r="D478" s="108" t="s">
        <v>494</v>
      </c>
      <c r="E478" s="110" t="s">
        <v>940</v>
      </c>
    </row>
    <row r="479" spans="1:5" x14ac:dyDescent="0.25">
      <c r="A479" s="5"/>
      <c r="B479" s="120" t="s">
        <v>1205</v>
      </c>
      <c r="C479" s="108" t="s">
        <v>924</v>
      </c>
      <c r="D479" s="108" t="s">
        <v>723</v>
      </c>
      <c r="E479" s="110" t="s">
        <v>940</v>
      </c>
    </row>
    <row r="480" spans="1:5" x14ac:dyDescent="0.25">
      <c r="A480" s="5"/>
      <c r="B480" s="120" t="s">
        <v>1206</v>
      </c>
      <c r="C480" s="108" t="s">
        <v>864</v>
      </c>
      <c r="D480" s="108" t="s">
        <v>840</v>
      </c>
      <c r="E480" s="110" t="s">
        <v>877</v>
      </c>
    </row>
    <row r="481" spans="1:5" x14ac:dyDescent="0.25">
      <c r="A481" s="5"/>
      <c r="B481" s="120" t="s">
        <v>1207</v>
      </c>
      <c r="C481" s="108" t="s">
        <v>842</v>
      </c>
      <c r="D481" s="108" t="s">
        <v>840</v>
      </c>
      <c r="E481" s="110" t="s">
        <v>1020</v>
      </c>
    </row>
    <row r="482" spans="1:5" x14ac:dyDescent="0.25">
      <c r="A482" s="5"/>
      <c r="B482" s="120" t="s">
        <v>1207</v>
      </c>
      <c r="C482" s="108" t="s">
        <v>846</v>
      </c>
      <c r="D482" s="108" t="s">
        <v>840</v>
      </c>
      <c r="E482" s="110" t="s">
        <v>1208</v>
      </c>
    </row>
    <row r="483" spans="1:5" x14ac:dyDescent="0.25">
      <c r="A483" s="5"/>
      <c r="B483" s="120" t="s">
        <v>1209</v>
      </c>
      <c r="C483" s="108" t="s">
        <v>846</v>
      </c>
      <c r="D483" s="108" t="s">
        <v>840</v>
      </c>
      <c r="E483" s="110" t="s">
        <v>1044</v>
      </c>
    </row>
    <row r="484" spans="1:5" x14ac:dyDescent="0.25">
      <c r="A484" s="5"/>
      <c r="B484" s="120" t="s">
        <v>1209</v>
      </c>
      <c r="C484" s="108" t="s">
        <v>846</v>
      </c>
      <c r="D484" s="108" t="s">
        <v>840</v>
      </c>
      <c r="E484" s="110" t="s">
        <v>86</v>
      </c>
    </row>
    <row r="485" spans="1:5" x14ac:dyDescent="0.25">
      <c r="A485" s="5"/>
      <c r="B485" s="120" t="s">
        <v>1210</v>
      </c>
      <c r="C485" s="108" t="s">
        <v>846</v>
      </c>
      <c r="D485" s="108" t="s">
        <v>840</v>
      </c>
      <c r="E485" s="110" t="s">
        <v>1060</v>
      </c>
    </row>
    <row r="486" spans="1:5" x14ac:dyDescent="0.25">
      <c r="A486" s="5"/>
      <c r="B486" s="120" t="s">
        <v>1210</v>
      </c>
      <c r="C486" s="108" t="s">
        <v>846</v>
      </c>
      <c r="D486" s="108" t="s">
        <v>840</v>
      </c>
      <c r="E486" s="110" t="s">
        <v>911</v>
      </c>
    </row>
    <row r="487" spans="1:5" x14ac:dyDescent="0.25">
      <c r="A487" s="5"/>
      <c r="B487" s="120" t="s">
        <v>1210</v>
      </c>
      <c r="C487" s="108" t="s">
        <v>846</v>
      </c>
      <c r="D487" s="108" t="s">
        <v>840</v>
      </c>
      <c r="E487" s="110" t="s">
        <v>1044</v>
      </c>
    </row>
    <row r="488" spans="1:5" x14ac:dyDescent="0.25">
      <c r="A488" s="5"/>
      <c r="B488" s="120" t="s">
        <v>1211</v>
      </c>
      <c r="C488" s="108" t="s">
        <v>895</v>
      </c>
      <c r="D488" s="108" t="s">
        <v>983</v>
      </c>
      <c r="E488" s="110" t="s">
        <v>82</v>
      </c>
    </row>
    <row r="489" spans="1:5" x14ac:dyDescent="0.25">
      <c r="A489" s="5"/>
      <c r="B489" s="120" t="s">
        <v>1211</v>
      </c>
      <c r="C489" s="108" t="s">
        <v>888</v>
      </c>
      <c r="D489" s="108" t="s">
        <v>983</v>
      </c>
      <c r="E489" s="110" t="s">
        <v>82</v>
      </c>
    </row>
    <row r="490" spans="1:5" x14ac:dyDescent="0.25">
      <c r="A490" s="5"/>
      <c r="B490" s="120" t="s">
        <v>1211</v>
      </c>
      <c r="C490" s="108" t="s">
        <v>894</v>
      </c>
      <c r="D490" s="108" t="s">
        <v>983</v>
      </c>
      <c r="E490" s="110" t="s">
        <v>82</v>
      </c>
    </row>
    <row r="491" spans="1:5" x14ac:dyDescent="0.25">
      <c r="A491" s="5"/>
      <c r="B491" s="120" t="s">
        <v>1211</v>
      </c>
      <c r="C491" s="108" t="s">
        <v>892</v>
      </c>
      <c r="D491" s="108" t="s">
        <v>983</v>
      </c>
      <c r="E491" s="110" t="s">
        <v>82</v>
      </c>
    </row>
    <row r="492" spans="1:5" x14ac:dyDescent="0.25">
      <c r="A492" s="5"/>
      <c r="B492" s="120" t="s">
        <v>1212</v>
      </c>
      <c r="C492" s="108" t="s">
        <v>888</v>
      </c>
      <c r="D492" s="108" t="s">
        <v>713</v>
      </c>
      <c r="E492" s="110" t="s">
        <v>82</v>
      </c>
    </row>
    <row r="493" spans="1:5" x14ac:dyDescent="0.25">
      <c r="A493" s="5"/>
      <c r="B493" s="120" t="s">
        <v>1212</v>
      </c>
      <c r="C493" s="108" t="s">
        <v>1213</v>
      </c>
      <c r="D493" s="108" t="s">
        <v>713</v>
      </c>
      <c r="E493" s="110" t="s">
        <v>82</v>
      </c>
    </row>
    <row r="494" spans="1:5" x14ac:dyDescent="0.25">
      <c r="A494" s="5"/>
      <c r="B494" s="120" t="s">
        <v>1212</v>
      </c>
      <c r="C494" s="108" t="s">
        <v>1214</v>
      </c>
      <c r="D494" s="108" t="s">
        <v>713</v>
      </c>
      <c r="E494" s="110" t="s">
        <v>82</v>
      </c>
    </row>
    <row r="495" spans="1:5" x14ac:dyDescent="0.25">
      <c r="A495" s="5"/>
      <c r="B495" s="120" t="s">
        <v>1212</v>
      </c>
      <c r="C495" s="108" t="s">
        <v>908</v>
      </c>
      <c r="D495" s="108" t="s">
        <v>713</v>
      </c>
      <c r="E495" s="110" t="s">
        <v>82</v>
      </c>
    </row>
    <row r="496" spans="1:5" x14ac:dyDescent="0.25">
      <c r="A496" s="5"/>
      <c r="B496" s="120" t="s">
        <v>1212</v>
      </c>
      <c r="C496" s="108" t="s">
        <v>890</v>
      </c>
      <c r="D496" s="108" t="s">
        <v>713</v>
      </c>
      <c r="E496" s="110" t="s">
        <v>82</v>
      </c>
    </row>
    <row r="497" spans="1:5" x14ac:dyDescent="0.25">
      <c r="A497" s="5"/>
      <c r="B497" s="120" t="s">
        <v>1212</v>
      </c>
      <c r="C497" s="108" t="s">
        <v>908</v>
      </c>
      <c r="D497" s="108" t="s">
        <v>713</v>
      </c>
      <c r="E497" s="110" t="s">
        <v>1215</v>
      </c>
    </row>
    <row r="498" spans="1:5" x14ac:dyDescent="0.25">
      <c r="A498" s="5"/>
      <c r="B498" s="120" t="s">
        <v>1216</v>
      </c>
      <c r="C498" s="108" t="s">
        <v>1217</v>
      </c>
      <c r="D498" s="108" t="s">
        <v>840</v>
      </c>
      <c r="E498" s="110" t="s">
        <v>82</v>
      </c>
    </row>
    <row r="499" spans="1:5" x14ac:dyDescent="0.25">
      <c r="A499" s="5"/>
      <c r="B499" s="120" t="s">
        <v>1216</v>
      </c>
      <c r="C499" s="108" t="s">
        <v>1218</v>
      </c>
      <c r="D499" s="108" t="s">
        <v>840</v>
      </c>
      <c r="E499" s="110" t="s">
        <v>82</v>
      </c>
    </row>
    <row r="500" spans="1:5" x14ac:dyDescent="0.25">
      <c r="A500" s="5"/>
      <c r="B500" s="120" t="s">
        <v>1216</v>
      </c>
      <c r="C500" s="108" t="s">
        <v>1002</v>
      </c>
      <c r="D500" s="108" t="s">
        <v>840</v>
      </c>
      <c r="E500" s="110" t="s">
        <v>82</v>
      </c>
    </row>
    <row r="501" spans="1:5" x14ac:dyDescent="0.25">
      <c r="A501" s="5"/>
      <c r="B501" s="120" t="s">
        <v>1216</v>
      </c>
      <c r="C501" s="108" t="s">
        <v>1219</v>
      </c>
      <c r="D501" s="108" t="s">
        <v>840</v>
      </c>
      <c r="E501" s="110" t="s">
        <v>82</v>
      </c>
    </row>
    <row r="502" spans="1:5" x14ac:dyDescent="0.25">
      <c r="A502" s="5"/>
      <c r="B502" s="120" t="s">
        <v>1216</v>
      </c>
      <c r="C502" s="108" t="s">
        <v>1002</v>
      </c>
      <c r="D502" s="108" t="s">
        <v>840</v>
      </c>
      <c r="E502" s="110" t="s">
        <v>82</v>
      </c>
    </row>
    <row r="503" spans="1:5" x14ac:dyDescent="0.25">
      <c r="A503" s="5"/>
      <c r="B503" s="120" t="s">
        <v>1216</v>
      </c>
      <c r="C503" s="108" t="s">
        <v>1220</v>
      </c>
      <c r="D503" s="108" t="s">
        <v>840</v>
      </c>
      <c r="E503" s="110" t="s">
        <v>82</v>
      </c>
    </row>
    <row r="504" spans="1:5" x14ac:dyDescent="0.25">
      <c r="A504" s="5"/>
      <c r="B504" s="120" t="s">
        <v>1216</v>
      </c>
      <c r="C504" s="108" t="s">
        <v>1218</v>
      </c>
      <c r="D504" s="108" t="s">
        <v>840</v>
      </c>
      <c r="E504" s="110" t="s">
        <v>82</v>
      </c>
    </row>
    <row r="505" spans="1:5" x14ac:dyDescent="0.25">
      <c r="A505" s="5"/>
      <c r="B505" s="120" t="s">
        <v>1216</v>
      </c>
      <c r="C505" s="108" t="s">
        <v>1136</v>
      </c>
      <c r="D505" s="108" t="s">
        <v>840</v>
      </c>
      <c r="E505" s="110" t="s">
        <v>82</v>
      </c>
    </row>
    <row r="506" spans="1:5" x14ac:dyDescent="0.25">
      <c r="A506" s="5"/>
      <c r="B506" s="120" t="s">
        <v>1216</v>
      </c>
      <c r="C506" s="108" t="s">
        <v>1219</v>
      </c>
      <c r="D506" s="108" t="s">
        <v>840</v>
      </c>
      <c r="E506" s="110" t="s">
        <v>82</v>
      </c>
    </row>
    <row r="507" spans="1:5" x14ac:dyDescent="0.25">
      <c r="A507" s="5"/>
      <c r="B507" s="120" t="s">
        <v>1216</v>
      </c>
      <c r="C507" s="108" t="s">
        <v>1221</v>
      </c>
      <c r="D507" s="108" t="s">
        <v>840</v>
      </c>
      <c r="E507" s="110" t="s">
        <v>82</v>
      </c>
    </row>
    <row r="508" spans="1:5" x14ac:dyDescent="0.25">
      <c r="A508" s="5"/>
      <c r="B508" s="120" t="s">
        <v>1216</v>
      </c>
      <c r="C508" s="108" t="s">
        <v>1222</v>
      </c>
      <c r="D508" s="108" t="s">
        <v>840</v>
      </c>
      <c r="E508" s="110" t="s">
        <v>82</v>
      </c>
    </row>
    <row r="509" spans="1:5" x14ac:dyDescent="0.25">
      <c r="A509" s="5"/>
      <c r="B509" s="120" t="s">
        <v>1216</v>
      </c>
      <c r="C509" s="108" t="s">
        <v>1223</v>
      </c>
      <c r="D509" s="108" t="s">
        <v>840</v>
      </c>
      <c r="E509" s="110" t="s">
        <v>82</v>
      </c>
    </row>
    <row r="510" spans="1:5" x14ac:dyDescent="0.25">
      <c r="A510" s="5"/>
      <c r="B510" s="120" t="s">
        <v>1216</v>
      </c>
      <c r="C510" s="108" t="s">
        <v>1224</v>
      </c>
      <c r="D510" s="108" t="s">
        <v>840</v>
      </c>
      <c r="E510" s="110" t="s">
        <v>82</v>
      </c>
    </row>
    <row r="511" spans="1:5" x14ac:dyDescent="0.25">
      <c r="A511" s="5"/>
      <c r="B511" s="120" t="s">
        <v>1216</v>
      </c>
      <c r="C511" s="108" t="s">
        <v>1225</v>
      </c>
      <c r="D511" s="108" t="s">
        <v>840</v>
      </c>
      <c r="E511" s="110" t="s">
        <v>82</v>
      </c>
    </row>
    <row r="512" spans="1:5" x14ac:dyDescent="0.25">
      <c r="A512" s="5"/>
      <c r="B512" s="120" t="s">
        <v>1216</v>
      </c>
      <c r="C512" s="108" t="s">
        <v>1226</v>
      </c>
      <c r="D512" s="108" t="s">
        <v>840</v>
      </c>
      <c r="E512" s="110" t="s">
        <v>82</v>
      </c>
    </row>
    <row r="513" spans="1:5" x14ac:dyDescent="0.25">
      <c r="A513" s="5"/>
      <c r="B513" s="120" t="s">
        <v>1216</v>
      </c>
      <c r="C513" s="108" t="s">
        <v>1227</v>
      </c>
      <c r="D513" s="108" t="s">
        <v>840</v>
      </c>
      <c r="E513" s="110" t="s">
        <v>82</v>
      </c>
    </row>
    <row r="514" spans="1:5" x14ac:dyDescent="0.25">
      <c r="A514" s="5"/>
      <c r="B514" s="120" t="s">
        <v>1216</v>
      </c>
      <c r="C514" s="108" t="s">
        <v>1218</v>
      </c>
      <c r="D514" s="108" t="s">
        <v>840</v>
      </c>
      <c r="E514" s="110" t="s">
        <v>82</v>
      </c>
    </row>
    <row r="515" spans="1:5" x14ac:dyDescent="0.25">
      <c r="A515" s="5"/>
      <c r="B515" s="120" t="s">
        <v>1216</v>
      </c>
      <c r="C515" s="108" t="s">
        <v>1228</v>
      </c>
      <c r="D515" s="108" t="s">
        <v>840</v>
      </c>
      <c r="E515" s="110" t="s">
        <v>82</v>
      </c>
    </row>
    <row r="516" spans="1:5" x14ac:dyDescent="0.25">
      <c r="A516" s="5"/>
      <c r="B516" s="120" t="s">
        <v>1216</v>
      </c>
      <c r="C516" s="108" t="s">
        <v>1002</v>
      </c>
      <c r="D516" s="108" t="s">
        <v>840</v>
      </c>
      <c r="E516" s="110" t="s">
        <v>82</v>
      </c>
    </row>
    <row r="517" spans="1:5" x14ac:dyDescent="0.25">
      <c r="A517" s="5"/>
      <c r="B517" s="120" t="s">
        <v>1216</v>
      </c>
      <c r="C517" s="108" t="s">
        <v>964</v>
      </c>
      <c r="D517" s="108" t="s">
        <v>840</v>
      </c>
      <c r="E517" s="110" t="s">
        <v>82</v>
      </c>
    </row>
    <row r="518" spans="1:5" x14ac:dyDescent="0.25">
      <c r="A518" s="5"/>
      <c r="B518" s="120" t="s">
        <v>1216</v>
      </c>
      <c r="C518" s="108" t="s">
        <v>1229</v>
      </c>
      <c r="D518" s="108" t="s">
        <v>840</v>
      </c>
      <c r="E518" s="110" t="s">
        <v>82</v>
      </c>
    </row>
    <row r="519" spans="1:5" x14ac:dyDescent="0.25">
      <c r="A519" s="5"/>
      <c r="B519" s="120" t="s">
        <v>1216</v>
      </c>
      <c r="C519" s="108" t="s">
        <v>1002</v>
      </c>
      <c r="D519" s="108" t="s">
        <v>840</v>
      </c>
      <c r="E519" s="110" t="s">
        <v>82</v>
      </c>
    </row>
    <row r="520" spans="1:5" x14ac:dyDescent="0.25">
      <c r="A520" s="5"/>
      <c r="B520" s="120" t="s">
        <v>1216</v>
      </c>
      <c r="C520" s="108" t="s">
        <v>1218</v>
      </c>
      <c r="D520" s="108" t="s">
        <v>840</v>
      </c>
      <c r="E520" s="110" t="s">
        <v>82</v>
      </c>
    </row>
    <row r="521" spans="1:5" x14ac:dyDescent="0.25">
      <c r="A521" s="5"/>
      <c r="B521" s="120" t="s">
        <v>1216</v>
      </c>
      <c r="C521" s="108" t="s">
        <v>1219</v>
      </c>
      <c r="D521" s="108" t="s">
        <v>840</v>
      </c>
      <c r="E521" s="110" t="s">
        <v>82</v>
      </c>
    </row>
    <row r="522" spans="1:5" x14ac:dyDescent="0.25">
      <c r="A522" s="5"/>
      <c r="B522" s="120" t="s">
        <v>1216</v>
      </c>
      <c r="C522" s="108" t="s">
        <v>1229</v>
      </c>
      <c r="D522" s="108" t="s">
        <v>840</v>
      </c>
      <c r="E522" s="110" t="s">
        <v>82</v>
      </c>
    </row>
    <row r="523" spans="1:5" x14ac:dyDescent="0.25">
      <c r="A523" s="5"/>
      <c r="B523" s="120" t="s">
        <v>1216</v>
      </c>
      <c r="C523" s="108" t="s">
        <v>1228</v>
      </c>
      <c r="D523" s="108" t="s">
        <v>840</v>
      </c>
      <c r="E523" s="110" t="s">
        <v>82</v>
      </c>
    </row>
    <row r="524" spans="1:5" x14ac:dyDescent="0.25">
      <c r="A524" s="5"/>
      <c r="B524" s="120" t="s">
        <v>1216</v>
      </c>
      <c r="C524" s="108" t="s">
        <v>1230</v>
      </c>
      <c r="D524" s="108" t="s">
        <v>840</v>
      </c>
      <c r="E524" s="110" t="s">
        <v>82</v>
      </c>
    </row>
    <row r="525" spans="1:5" x14ac:dyDescent="0.25">
      <c r="A525" s="5"/>
      <c r="B525" s="120" t="s">
        <v>1216</v>
      </c>
      <c r="C525" s="108" t="s">
        <v>1224</v>
      </c>
      <c r="D525" s="108" t="s">
        <v>840</v>
      </c>
      <c r="E525" s="110" t="s">
        <v>82</v>
      </c>
    </row>
    <row r="526" spans="1:5" x14ac:dyDescent="0.25">
      <c r="A526" s="5"/>
      <c r="B526" s="120" t="s">
        <v>1216</v>
      </c>
      <c r="C526" s="108" t="s">
        <v>1231</v>
      </c>
      <c r="D526" s="108" t="s">
        <v>840</v>
      </c>
      <c r="E526" s="110" t="s">
        <v>82</v>
      </c>
    </row>
    <row r="527" spans="1:5" x14ac:dyDescent="0.25">
      <c r="A527" s="5"/>
      <c r="B527" s="120" t="s">
        <v>1216</v>
      </c>
      <c r="C527" s="108" t="s">
        <v>869</v>
      </c>
      <c r="D527" s="108" t="s">
        <v>840</v>
      </c>
      <c r="E527" s="110" t="s">
        <v>82</v>
      </c>
    </row>
    <row r="528" spans="1:5" x14ac:dyDescent="0.25">
      <c r="A528" s="5"/>
      <c r="B528" s="120" t="s">
        <v>1216</v>
      </c>
      <c r="C528" s="108" t="s">
        <v>864</v>
      </c>
      <c r="D528" s="108" t="s">
        <v>840</v>
      </c>
      <c r="E528" s="110" t="s">
        <v>82</v>
      </c>
    </row>
    <row r="529" spans="1:5" x14ac:dyDescent="0.25">
      <c r="A529" s="5"/>
      <c r="B529" s="120" t="s">
        <v>1216</v>
      </c>
      <c r="C529" s="108" t="s">
        <v>910</v>
      </c>
      <c r="D529" s="108" t="s">
        <v>840</v>
      </c>
      <c r="E529" s="110" t="s">
        <v>82</v>
      </c>
    </row>
    <row r="530" spans="1:5" x14ac:dyDescent="0.25">
      <c r="A530" s="5"/>
      <c r="B530" s="120" t="s">
        <v>1216</v>
      </c>
      <c r="C530" s="108" t="s">
        <v>1232</v>
      </c>
      <c r="D530" s="108" t="s">
        <v>840</v>
      </c>
      <c r="E530" s="110" t="s">
        <v>82</v>
      </c>
    </row>
    <row r="531" spans="1:5" x14ac:dyDescent="0.25">
      <c r="A531" s="5"/>
      <c r="B531" s="120" t="s">
        <v>1216</v>
      </c>
      <c r="C531" s="108" t="s">
        <v>1000</v>
      </c>
      <c r="D531" s="108" t="s">
        <v>840</v>
      </c>
      <c r="E531" s="110" t="s">
        <v>82</v>
      </c>
    </row>
    <row r="532" spans="1:5" x14ac:dyDescent="0.25">
      <c r="A532" s="5"/>
      <c r="B532" s="120" t="s">
        <v>1216</v>
      </c>
      <c r="C532" s="108" t="s">
        <v>934</v>
      </c>
      <c r="D532" s="108" t="s">
        <v>840</v>
      </c>
      <c r="E532" s="110" t="s">
        <v>82</v>
      </c>
    </row>
    <row r="533" spans="1:5" x14ac:dyDescent="0.25">
      <c r="A533" s="5"/>
      <c r="B533" s="120" t="s">
        <v>1216</v>
      </c>
      <c r="C533" s="108" t="s">
        <v>1002</v>
      </c>
      <c r="D533" s="108" t="s">
        <v>840</v>
      </c>
      <c r="E533" s="110" t="s">
        <v>82</v>
      </c>
    </row>
    <row r="534" spans="1:5" x14ac:dyDescent="0.25">
      <c r="A534" s="5"/>
      <c r="B534" s="120" t="s">
        <v>1216</v>
      </c>
      <c r="C534" s="108" t="s">
        <v>1233</v>
      </c>
      <c r="D534" s="108" t="s">
        <v>840</v>
      </c>
      <c r="E534" s="110" t="s">
        <v>82</v>
      </c>
    </row>
    <row r="535" spans="1:5" x14ac:dyDescent="0.25">
      <c r="A535" s="5"/>
      <c r="B535" s="120" t="s">
        <v>1216</v>
      </c>
      <c r="C535" s="108" t="s">
        <v>1218</v>
      </c>
      <c r="D535" s="108" t="s">
        <v>840</v>
      </c>
      <c r="E535" s="110" t="s">
        <v>82</v>
      </c>
    </row>
    <row r="536" spans="1:5" x14ac:dyDescent="0.25">
      <c r="A536" s="5"/>
      <c r="B536" s="120" t="s">
        <v>1216</v>
      </c>
      <c r="C536" s="108" t="s">
        <v>1002</v>
      </c>
      <c r="D536" s="108" t="s">
        <v>840</v>
      </c>
      <c r="E536" s="110" t="s">
        <v>82</v>
      </c>
    </row>
    <row r="537" spans="1:5" x14ac:dyDescent="0.25">
      <c r="A537" s="5"/>
      <c r="B537" s="120" t="s">
        <v>1216</v>
      </c>
      <c r="C537" s="108" t="s">
        <v>931</v>
      </c>
      <c r="D537" s="108" t="s">
        <v>840</v>
      </c>
      <c r="E537" s="110" t="s">
        <v>82</v>
      </c>
    </row>
    <row r="538" spans="1:5" x14ac:dyDescent="0.25">
      <c r="A538" s="5"/>
      <c r="B538" s="120" t="s">
        <v>1216</v>
      </c>
      <c r="C538" s="108" t="s">
        <v>1228</v>
      </c>
      <c r="D538" s="108" t="s">
        <v>840</v>
      </c>
      <c r="E538" s="110" t="s">
        <v>82</v>
      </c>
    </row>
    <row r="539" spans="1:5" x14ac:dyDescent="0.25">
      <c r="A539" s="5"/>
      <c r="B539" s="120" t="s">
        <v>1216</v>
      </c>
      <c r="C539" s="108" t="s">
        <v>909</v>
      </c>
      <c r="D539" s="108" t="s">
        <v>840</v>
      </c>
      <c r="E539" s="110" t="s">
        <v>82</v>
      </c>
    </row>
    <row r="540" spans="1:5" x14ac:dyDescent="0.25">
      <c r="A540" s="5"/>
      <c r="B540" s="120" t="s">
        <v>1216</v>
      </c>
      <c r="C540" s="108" t="s">
        <v>1234</v>
      </c>
      <c r="D540" s="108" t="s">
        <v>840</v>
      </c>
      <c r="E540" s="110" t="s">
        <v>82</v>
      </c>
    </row>
    <row r="541" spans="1:5" x14ac:dyDescent="0.25">
      <c r="A541" s="5"/>
      <c r="B541" s="120" t="s">
        <v>1216</v>
      </c>
      <c r="C541" s="108" t="s">
        <v>1228</v>
      </c>
      <c r="D541" s="108" t="s">
        <v>840</v>
      </c>
      <c r="E541" s="110" t="s">
        <v>82</v>
      </c>
    </row>
    <row r="542" spans="1:5" x14ac:dyDescent="0.25">
      <c r="A542" s="5"/>
      <c r="B542" s="120" t="s">
        <v>1216</v>
      </c>
      <c r="C542" s="108" t="s">
        <v>842</v>
      </c>
      <c r="D542" s="108" t="s">
        <v>840</v>
      </c>
      <c r="E542" s="110" t="s">
        <v>1020</v>
      </c>
    </row>
    <row r="543" spans="1:5" x14ac:dyDescent="0.25">
      <c r="A543" s="5"/>
      <c r="B543" s="120" t="s">
        <v>1216</v>
      </c>
      <c r="C543" s="108" t="s">
        <v>846</v>
      </c>
      <c r="D543" s="108" t="s">
        <v>840</v>
      </c>
      <c r="E543" s="110" t="s">
        <v>1198</v>
      </c>
    </row>
    <row r="544" spans="1:5" x14ac:dyDescent="0.25">
      <c r="A544" s="5"/>
      <c r="B544" s="120" t="s">
        <v>1216</v>
      </c>
      <c r="C544" s="108" t="s">
        <v>846</v>
      </c>
      <c r="D544" s="108" t="s">
        <v>840</v>
      </c>
      <c r="E544" s="110" t="s">
        <v>1198</v>
      </c>
    </row>
    <row r="545" spans="1:5" x14ac:dyDescent="0.25">
      <c r="A545" s="5"/>
      <c r="B545" s="120" t="s">
        <v>1216</v>
      </c>
      <c r="C545" s="108" t="s">
        <v>846</v>
      </c>
      <c r="D545" s="108" t="s">
        <v>840</v>
      </c>
      <c r="E545" s="110" t="s">
        <v>1198</v>
      </c>
    </row>
    <row r="546" spans="1:5" x14ac:dyDescent="0.25">
      <c r="A546" s="5"/>
      <c r="B546" s="120" t="s">
        <v>1216</v>
      </c>
      <c r="C546" s="108" t="s">
        <v>846</v>
      </c>
      <c r="D546" s="108" t="s">
        <v>840</v>
      </c>
      <c r="E546" s="110" t="s">
        <v>915</v>
      </c>
    </row>
    <row r="547" spans="1:5" x14ac:dyDescent="0.25">
      <c r="A547" s="5"/>
      <c r="B547" s="120" t="s">
        <v>1216</v>
      </c>
      <c r="C547" s="108" t="s">
        <v>846</v>
      </c>
      <c r="D547" s="108" t="s">
        <v>840</v>
      </c>
      <c r="E547" s="110" t="s">
        <v>1096</v>
      </c>
    </row>
    <row r="548" spans="1:5" x14ac:dyDescent="0.25">
      <c r="A548" s="5"/>
      <c r="B548" s="120" t="s">
        <v>1216</v>
      </c>
      <c r="C548" s="108" t="s">
        <v>846</v>
      </c>
      <c r="D548" s="108" t="s">
        <v>840</v>
      </c>
      <c r="E548" s="110" t="s">
        <v>1104</v>
      </c>
    </row>
    <row r="549" spans="1:5" x14ac:dyDescent="0.25">
      <c r="A549" s="5"/>
      <c r="B549" s="120" t="s">
        <v>1216</v>
      </c>
      <c r="C549" s="108" t="s">
        <v>846</v>
      </c>
      <c r="D549" s="108" t="s">
        <v>840</v>
      </c>
      <c r="E549" s="110" t="s">
        <v>1208</v>
      </c>
    </row>
    <row r="550" spans="1:5" x14ac:dyDescent="0.25">
      <c r="A550" s="5"/>
      <c r="B550" s="120" t="s">
        <v>1216</v>
      </c>
      <c r="C550" s="108" t="s">
        <v>846</v>
      </c>
      <c r="D550" s="108" t="s">
        <v>840</v>
      </c>
      <c r="E550" s="110" t="s">
        <v>1235</v>
      </c>
    </row>
    <row r="551" spans="1:5" x14ac:dyDescent="0.25">
      <c r="A551" s="5"/>
      <c r="B551" s="120" t="s">
        <v>1216</v>
      </c>
      <c r="C551" s="108" t="s">
        <v>846</v>
      </c>
      <c r="D551" s="108" t="s">
        <v>840</v>
      </c>
      <c r="E551" s="110" t="s">
        <v>1236</v>
      </c>
    </row>
    <row r="552" spans="1:5" x14ac:dyDescent="0.25">
      <c r="A552" s="5"/>
      <c r="B552" s="120" t="s">
        <v>1216</v>
      </c>
      <c r="C552" s="108" t="s">
        <v>864</v>
      </c>
      <c r="D552" s="108" t="s">
        <v>494</v>
      </c>
      <c r="E552" s="110" t="s">
        <v>917</v>
      </c>
    </row>
    <row r="553" spans="1:5" x14ac:dyDescent="0.25">
      <c r="A553" s="5"/>
      <c r="B553" s="120" t="s">
        <v>1237</v>
      </c>
      <c r="C553" s="108" t="s">
        <v>864</v>
      </c>
      <c r="D553" s="108" t="s">
        <v>494</v>
      </c>
      <c r="E553" s="110" t="s">
        <v>917</v>
      </c>
    </row>
    <row r="554" spans="1:5" x14ac:dyDescent="0.25">
      <c r="A554" s="5"/>
      <c r="B554" s="120" t="s">
        <v>1238</v>
      </c>
      <c r="C554" s="108" t="s">
        <v>919</v>
      </c>
      <c r="D554" s="108" t="s">
        <v>713</v>
      </c>
      <c r="E554" s="110" t="s">
        <v>940</v>
      </c>
    </row>
    <row r="555" spans="1:5" x14ac:dyDescent="0.25">
      <c r="A555" s="5"/>
      <c r="B555" s="120" t="s">
        <v>1238</v>
      </c>
      <c r="C555" s="108" t="s">
        <v>941</v>
      </c>
      <c r="D555" s="108" t="s">
        <v>713</v>
      </c>
      <c r="E555" s="110" t="s">
        <v>940</v>
      </c>
    </row>
    <row r="556" spans="1:5" x14ac:dyDescent="0.25">
      <c r="A556" s="5"/>
      <c r="B556" s="120" t="s">
        <v>1238</v>
      </c>
      <c r="C556" s="108" t="s">
        <v>921</v>
      </c>
      <c r="D556" s="108" t="s">
        <v>713</v>
      </c>
      <c r="E556" s="110" t="s">
        <v>940</v>
      </c>
    </row>
    <row r="557" spans="1:5" x14ac:dyDescent="0.25">
      <c r="A557" s="5"/>
      <c r="B557" s="120" t="s">
        <v>1238</v>
      </c>
      <c r="C557" s="108" t="s">
        <v>942</v>
      </c>
      <c r="D557" s="108" t="s">
        <v>713</v>
      </c>
      <c r="E557" s="110" t="s">
        <v>940</v>
      </c>
    </row>
    <row r="558" spans="1:5" x14ac:dyDescent="0.25">
      <c r="A558" s="5"/>
      <c r="B558" s="120" t="s">
        <v>1238</v>
      </c>
      <c r="C558" s="108" t="s">
        <v>974</v>
      </c>
      <c r="D558" s="108" t="s">
        <v>713</v>
      </c>
      <c r="E558" s="110" t="s">
        <v>940</v>
      </c>
    </row>
    <row r="559" spans="1:5" x14ac:dyDescent="0.25">
      <c r="A559" s="5"/>
      <c r="B559" s="120" t="s">
        <v>1238</v>
      </c>
      <c r="C559" s="108" t="s">
        <v>922</v>
      </c>
      <c r="D559" s="108" t="s">
        <v>713</v>
      </c>
      <c r="E559" s="110" t="s">
        <v>940</v>
      </c>
    </row>
    <row r="560" spans="1:5" x14ac:dyDescent="0.25">
      <c r="A560" s="5"/>
      <c r="B560" s="120" t="s">
        <v>1238</v>
      </c>
      <c r="C560" s="108" t="s">
        <v>1009</v>
      </c>
      <c r="D560" s="108" t="s">
        <v>713</v>
      </c>
      <c r="E560" s="110" t="s">
        <v>940</v>
      </c>
    </row>
    <row r="561" spans="1:5" x14ac:dyDescent="0.25">
      <c r="A561" s="5"/>
      <c r="B561" s="120" t="s">
        <v>1238</v>
      </c>
      <c r="C561" s="108" t="s">
        <v>1239</v>
      </c>
      <c r="D561" s="108" t="s">
        <v>713</v>
      </c>
      <c r="E561" s="110" t="s">
        <v>940</v>
      </c>
    </row>
    <row r="562" spans="1:5" x14ac:dyDescent="0.25">
      <c r="A562" s="5"/>
      <c r="B562" s="120" t="s">
        <v>1238</v>
      </c>
      <c r="C562" s="108" t="s">
        <v>1240</v>
      </c>
      <c r="D562" s="108" t="s">
        <v>713</v>
      </c>
      <c r="E562" s="110" t="s">
        <v>940</v>
      </c>
    </row>
    <row r="563" spans="1:5" x14ac:dyDescent="0.25">
      <c r="A563" s="5"/>
      <c r="B563" s="120" t="s">
        <v>1238</v>
      </c>
      <c r="C563" s="108" t="s">
        <v>1241</v>
      </c>
      <c r="D563" s="108" t="s">
        <v>713</v>
      </c>
      <c r="E563" s="110" t="s">
        <v>940</v>
      </c>
    </row>
    <row r="564" spans="1:5" x14ac:dyDescent="0.25">
      <c r="A564" s="5"/>
      <c r="B564" s="120" t="s">
        <v>1242</v>
      </c>
      <c r="C564" s="108" t="s">
        <v>1090</v>
      </c>
      <c r="D564" s="108" t="s">
        <v>713</v>
      </c>
      <c r="E564" s="110" t="s">
        <v>940</v>
      </c>
    </row>
    <row r="565" spans="1:5" x14ac:dyDescent="0.25">
      <c r="A565" s="5"/>
      <c r="B565" s="120" t="s">
        <v>1242</v>
      </c>
      <c r="C565" s="108" t="s">
        <v>1243</v>
      </c>
      <c r="D565" s="108" t="s">
        <v>494</v>
      </c>
      <c r="E565" s="110" t="s">
        <v>940</v>
      </c>
    </row>
    <row r="566" spans="1:5" x14ac:dyDescent="0.25">
      <c r="A566" s="5"/>
      <c r="B566" s="120" t="s">
        <v>1242</v>
      </c>
      <c r="C566" s="108" t="s">
        <v>1244</v>
      </c>
      <c r="D566" s="108" t="s">
        <v>494</v>
      </c>
      <c r="E566" s="110" t="s">
        <v>940</v>
      </c>
    </row>
    <row r="567" spans="1:5" x14ac:dyDescent="0.25">
      <c r="A567" s="5"/>
      <c r="B567" s="120" t="s">
        <v>1242</v>
      </c>
      <c r="C567" s="108" t="s">
        <v>1245</v>
      </c>
      <c r="D567" s="108" t="s">
        <v>713</v>
      </c>
      <c r="E567" s="110" t="s">
        <v>940</v>
      </c>
    </row>
    <row r="568" spans="1:5" x14ac:dyDescent="0.25">
      <c r="A568" s="5"/>
      <c r="B568" s="120" t="s">
        <v>1242</v>
      </c>
      <c r="C568" s="108" t="s">
        <v>1246</v>
      </c>
      <c r="D568" s="108" t="s">
        <v>494</v>
      </c>
      <c r="E568" s="110" t="s">
        <v>940</v>
      </c>
    </row>
    <row r="569" spans="1:5" x14ac:dyDescent="0.25">
      <c r="A569" s="5"/>
      <c r="B569" s="120" t="s">
        <v>1242</v>
      </c>
      <c r="C569" s="108" t="s">
        <v>1247</v>
      </c>
      <c r="D569" s="108" t="s">
        <v>494</v>
      </c>
      <c r="E569" s="110" t="s">
        <v>940</v>
      </c>
    </row>
    <row r="570" spans="1:5" x14ac:dyDescent="0.25">
      <c r="A570" s="5"/>
      <c r="B570" s="120" t="s">
        <v>1248</v>
      </c>
      <c r="C570" s="108" t="s">
        <v>864</v>
      </c>
      <c r="D570" s="108" t="s">
        <v>494</v>
      </c>
      <c r="E570" s="110" t="s">
        <v>877</v>
      </c>
    </row>
    <row r="571" spans="1:5" x14ac:dyDescent="0.25">
      <c r="A571" s="5"/>
      <c r="B571" s="120" t="s">
        <v>1249</v>
      </c>
      <c r="C571" s="108" t="s">
        <v>864</v>
      </c>
      <c r="D571" s="108" t="s">
        <v>494</v>
      </c>
      <c r="E571" s="110" t="s">
        <v>917</v>
      </c>
    </row>
    <row r="572" spans="1:5" x14ac:dyDescent="0.25">
      <c r="A572" s="5"/>
      <c r="B572" s="120" t="s">
        <v>1250</v>
      </c>
      <c r="C572" s="108" t="s">
        <v>908</v>
      </c>
      <c r="D572" s="108" t="s">
        <v>840</v>
      </c>
      <c r="E572" s="110" t="s">
        <v>902</v>
      </c>
    </row>
    <row r="573" spans="1:5" x14ac:dyDescent="0.25">
      <c r="A573" s="5"/>
      <c r="B573" s="120" t="s">
        <v>1250</v>
      </c>
      <c r="C573" s="108" t="s">
        <v>1114</v>
      </c>
      <c r="D573" s="108" t="s">
        <v>840</v>
      </c>
      <c r="E573" s="110" t="s">
        <v>82</v>
      </c>
    </row>
    <row r="574" spans="1:5" x14ac:dyDescent="0.25">
      <c r="A574" s="5"/>
      <c r="B574" s="120" t="s">
        <v>1250</v>
      </c>
      <c r="C574" s="108" t="s">
        <v>1086</v>
      </c>
      <c r="D574" s="108" t="s">
        <v>840</v>
      </c>
      <c r="E574" s="110" t="s">
        <v>82</v>
      </c>
    </row>
    <row r="575" spans="1:5" x14ac:dyDescent="0.25">
      <c r="A575" s="5"/>
      <c r="B575" s="120" t="s">
        <v>1250</v>
      </c>
      <c r="C575" s="108" t="s">
        <v>864</v>
      </c>
      <c r="D575" s="108" t="s">
        <v>840</v>
      </c>
      <c r="E575" s="110" t="s">
        <v>82</v>
      </c>
    </row>
    <row r="576" spans="1:5" x14ac:dyDescent="0.25">
      <c r="A576" s="5"/>
      <c r="B576" s="120" t="s">
        <v>1250</v>
      </c>
      <c r="C576" s="108" t="s">
        <v>909</v>
      </c>
      <c r="D576" s="108" t="s">
        <v>840</v>
      </c>
      <c r="E576" s="110" t="s">
        <v>82</v>
      </c>
    </row>
    <row r="577" spans="1:5" x14ac:dyDescent="0.25">
      <c r="A577" s="5"/>
      <c r="B577" s="120" t="s">
        <v>1250</v>
      </c>
      <c r="C577" s="108" t="s">
        <v>1251</v>
      </c>
      <c r="D577" s="108" t="s">
        <v>840</v>
      </c>
      <c r="E577" s="110" t="s">
        <v>82</v>
      </c>
    </row>
    <row r="578" spans="1:5" x14ac:dyDescent="0.25">
      <c r="A578" s="5"/>
      <c r="B578" s="120" t="s">
        <v>1250</v>
      </c>
      <c r="C578" s="108" t="s">
        <v>864</v>
      </c>
      <c r="D578" s="108" t="s">
        <v>840</v>
      </c>
      <c r="E578" s="110" t="s">
        <v>82</v>
      </c>
    </row>
    <row r="579" spans="1:5" x14ac:dyDescent="0.25">
      <c r="A579" s="5"/>
      <c r="B579" s="120" t="s">
        <v>1250</v>
      </c>
      <c r="C579" s="108" t="s">
        <v>1252</v>
      </c>
      <c r="D579" s="108" t="s">
        <v>840</v>
      </c>
      <c r="E579" s="110" t="s">
        <v>82</v>
      </c>
    </row>
    <row r="580" spans="1:5" x14ac:dyDescent="0.25">
      <c r="A580" s="5"/>
      <c r="B580" s="120" t="s">
        <v>1250</v>
      </c>
      <c r="C580" s="108" t="s">
        <v>969</v>
      </c>
      <c r="D580" s="108" t="s">
        <v>840</v>
      </c>
      <c r="E580" s="110" t="s">
        <v>82</v>
      </c>
    </row>
    <row r="581" spans="1:5" x14ac:dyDescent="0.25">
      <c r="A581" s="5"/>
      <c r="B581" s="120" t="s">
        <v>1250</v>
      </c>
      <c r="C581" s="108" t="s">
        <v>1099</v>
      </c>
      <c r="D581" s="108" t="s">
        <v>840</v>
      </c>
      <c r="E581" s="110" t="s">
        <v>82</v>
      </c>
    </row>
    <row r="582" spans="1:5" x14ac:dyDescent="0.25">
      <c r="A582" s="5"/>
      <c r="B582" s="120" t="s">
        <v>1250</v>
      </c>
      <c r="C582" s="108" t="s">
        <v>965</v>
      </c>
      <c r="D582" s="108" t="s">
        <v>840</v>
      </c>
      <c r="E582" s="110" t="s">
        <v>82</v>
      </c>
    </row>
    <row r="583" spans="1:5" x14ac:dyDescent="0.25">
      <c r="A583" s="5"/>
      <c r="B583" s="120" t="s">
        <v>1250</v>
      </c>
      <c r="C583" s="108" t="s">
        <v>846</v>
      </c>
      <c r="D583" s="108" t="s">
        <v>840</v>
      </c>
      <c r="E583" s="110" t="s">
        <v>1198</v>
      </c>
    </row>
    <row r="584" spans="1:5" x14ac:dyDescent="0.25">
      <c r="A584" s="5"/>
      <c r="B584" s="120" t="s">
        <v>1250</v>
      </c>
      <c r="C584" s="108" t="s">
        <v>846</v>
      </c>
      <c r="D584" s="108" t="s">
        <v>840</v>
      </c>
      <c r="E584" s="110" t="s">
        <v>1044</v>
      </c>
    </row>
    <row r="585" spans="1:5" x14ac:dyDescent="0.25">
      <c r="A585" s="5"/>
      <c r="B585" s="120" t="s">
        <v>1250</v>
      </c>
      <c r="C585" s="108" t="s">
        <v>864</v>
      </c>
      <c r="D585" s="108" t="s">
        <v>840</v>
      </c>
      <c r="E585" s="110" t="s">
        <v>917</v>
      </c>
    </row>
    <row r="586" spans="1:5" x14ac:dyDescent="0.25">
      <c r="A586" s="5"/>
      <c r="B586" s="120" t="s">
        <v>1253</v>
      </c>
      <c r="C586" s="108" t="s">
        <v>921</v>
      </c>
      <c r="D586" s="108" t="s">
        <v>723</v>
      </c>
      <c r="E586" s="110" t="s">
        <v>920</v>
      </c>
    </row>
    <row r="587" spans="1:5" x14ac:dyDescent="0.25">
      <c r="A587" s="5"/>
      <c r="B587" s="120" t="s">
        <v>1253</v>
      </c>
      <c r="C587" s="108" t="s">
        <v>1090</v>
      </c>
      <c r="D587" s="108" t="s">
        <v>713</v>
      </c>
      <c r="E587" s="110" t="s">
        <v>920</v>
      </c>
    </row>
    <row r="588" spans="1:5" x14ac:dyDescent="0.25">
      <c r="A588" s="5"/>
      <c r="B588" s="120" t="s">
        <v>1253</v>
      </c>
      <c r="C588" s="108" t="s">
        <v>922</v>
      </c>
      <c r="D588" s="108" t="s">
        <v>723</v>
      </c>
      <c r="E588" s="110" t="s">
        <v>920</v>
      </c>
    </row>
    <row r="589" spans="1:5" x14ac:dyDescent="0.25">
      <c r="A589" s="5"/>
      <c r="B589" s="120" t="s">
        <v>1253</v>
      </c>
      <c r="C589" s="108" t="s">
        <v>1254</v>
      </c>
      <c r="D589" s="108" t="s">
        <v>713</v>
      </c>
      <c r="E589" s="110" t="s">
        <v>920</v>
      </c>
    </row>
    <row r="590" spans="1:5" x14ac:dyDescent="0.25">
      <c r="A590" s="5"/>
      <c r="B590" s="120" t="s">
        <v>1255</v>
      </c>
      <c r="C590" s="108" t="s">
        <v>978</v>
      </c>
      <c r="D590" s="108" t="s">
        <v>723</v>
      </c>
      <c r="E590" s="110" t="s">
        <v>920</v>
      </c>
    </row>
    <row r="591" spans="1:5" x14ac:dyDescent="0.25">
      <c r="A591" s="5"/>
      <c r="B591" s="120" t="s">
        <v>1256</v>
      </c>
      <c r="C591" s="108" t="s">
        <v>1257</v>
      </c>
      <c r="D591" s="108" t="s">
        <v>713</v>
      </c>
      <c r="E591" s="110" t="s">
        <v>1258</v>
      </c>
    </row>
    <row r="592" spans="1:5" x14ac:dyDescent="0.25">
      <c r="A592" s="5"/>
      <c r="B592" s="120" t="s">
        <v>1256</v>
      </c>
      <c r="C592" s="108" t="s">
        <v>846</v>
      </c>
      <c r="D592" s="108" t="s">
        <v>713</v>
      </c>
      <c r="E592" s="110" t="s">
        <v>1080</v>
      </c>
    </row>
    <row r="593" spans="1:5" x14ac:dyDescent="0.25">
      <c r="A593" s="5"/>
      <c r="B593" s="120" t="s">
        <v>1256</v>
      </c>
      <c r="C593" s="108" t="s">
        <v>846</v>
      </c>
      <c r="D593" s="108" t="s">
        <v>713</v>
      </c>
      <c r="E593" s="110" t="s">
        <v>900</v>
      </c>
    </row>
    <row r="594" spans="1:5" x14ac:dyDescent="0.25">
      <c r="A594" s="5"/>
      <c r="B594" s="120" t="s">
        <v>1256</v>
      </c>
      <c r="C594" s="108" t="s">
        <v>846</v>
      </c>
      <c r="D594" s="108" t="s">
        <v>713</v>
      </c>
      <c r="E594" s="110" t="s">
        <v>1096</v>
      </c>
    </row>
    <row r="595" spans="1:5" x14ac:dyDescent="0.25">
      <c r="A595" s="5"/>
      <c r="B595" s="120" t="s">
        <v>1256</v>
      </c>
      <c r="C595" s="108" t="s">
        <v>846</v>
      </c>
      <c r="D595" s="108" t="s">
        <v>713</v>
      </c>
      <c r="E595" s="110" t="s">
        <v>1259</v>
      </c>
    </row>
    <row r="596" spans="1:5" x14ac:dyDescent="0.25">
      <c r="A596" s="5"/>
      <c r="B596" s="120" t="s">
        <v>1256</v>
      </c>
      <c r="C596" s="108" t="s">
        <v>846</v>
      </c>
      <c r="D596" s="108" t="s">
        <v>713</v>
      </c>
      <c r="E596" s="110" t="s">
        <v>1259</v>
      </c>
    </row>
    <row r="597" spans="1:5" x14ac:dyDescent="0.25">
      <c r="A597" s="5"/>
      <c r="B597" s="120" t="s">
        <v>1256</v>
      </c>
      <c r="C597" s="108" t="s">
        <v>846</v>
      </c>
      <c r="D597" s="108" t="s">
        <v>713</v>
      </c>
      <c r="E597" s="110" t="s">
        <v>1260</v>
      </c>
    </row>
    <row r="598" spans="1:5" x14ac:dyDescent="0.25">
      <c r="A598" s="5"/>
      <c r="B598" s="120" t="s">
        <v>1256</v>
      </c>
      <c r="C598" s="108" t="s">
        <v>888</v>
      </c>
      <c r="D598" s="108" t="s">
        <v>713</v>
      </c>
      <c r="E598" s="110" t="s">
        <v>91</v>
      </c>
    </row>
    <row r="599" spans="1:5" x14ac:dyDescent="0.25">
      <c r="A599" s="5"/>
      <c r="B599" s="120" t="s">
        <v>1256</v>
      </c>
      <c r="C599" s="108" t="s">
        <v>969</v>
      </c>
      <c r="D599" s="108" t="s">
        <v>713</v>
      </c>
      <c r="E599" s="110" t="s">
        <v>91</v>
      </c>
    </row>
    <row r="600" spans="1:5" x14ac:dyDescent="0.25">
      <c r="A600" s="5"/>
      <c r="B600" s="120" t="s">
        <v>1256</v>
      </c>
      <c r="C600" s="108" t="s">
        <v>870</v>
      </c>
      <c r="D600" s="108" t="s">
        <v>713</v>
      </c>
      <c r="E600" s="110" t="s">
        <v>91</v>
      </c>
    </row>
    <row r="601" spans="1:5" x14ac:dyDescent="0.25">
      <c r="A601" s="5"/>
      <c r="B601" s="120" t="s">
        <v>1256</v>
      </c>
      <c r="C601" s="108" t="s">
        <v>965</v>
      </c>
      <c r="D601" s="108" t="s">
        <v>713</v>
      </c>
      <c r="E601" s="110" t="s">
        <v>91</v>
      </c>
    </row>
    <row r="602" spans="1:5" x14ac:dyDescent="0.25">
      <c r="A602" s="5"/>
      <c r="B602" s="120" t="s">
        <v>1256</v>
      </c>
      <c r="C602" s="108" t="s">
        <v>1261</v>
      </c>
      <c r="D602" s="108" t="s">
        <v>713</v>
      </c>
      <c r="E602" s="110" t="s">
        <v>91</v>
      </c>
    </row>
    <row r="603" spans="1:5" x14ac:dyDescent="0.25">
      <c r="A603" s="5"/>
      <c r="B603" s="120" t="s">
        <v>1256</v>
      </c>
      <c r="C603" s="108" t="s">
        <v>965</v>
      </c>
      <c r="D603" s="108" t="s">
        <v>713</v>
      </c>
      <c r="E603" s="110" t="s">
        <v>91</v>
      </c>
    </row>
    <row r="604" spans="1:5" x14ac:dyDescent="0.25">
      <c r="A604" s="5"/>
      <c r="B604" s="120" t="s">
        <v>1256</v>
      </c>
      <c r="C604" s="108" t="s">
        <v>1262</v>
      </c>
      <c r="D604" s="108" t="s">
        <v>713</v>
      </c>
      <c r="E604" s="110" t="s">
        <v>91</v>
      </c>
    </row>
    <row r="605" spans="1:5" x14ac:dyDescent="0.25">
      <c r="A605" s="5"/>
      <c r="B605" s="120" t="s">
        <v>1256</v>
      </c>
      <c r="C605" s="108" t="s">
        <v>864</v>
      </c>
      <c r="D605" s="108" t="s">
        <v>494</v>
      </c>
      <c r="E605" s="110" t="s">
        <v>877</v>
      </c>
    </row>
    <row r="606" spans="1:5" x14ac:dyDescent="0.25">
      <c r="A606" s="5"/>
      <c r="B606" s="120" t="s">
        <v>1263</v>
      </c>
      <c r="C606" s="108" t="s">
        <v>864</v>
      </c>
      <c r="D606" s="108" t="s">
        <v>494</v>
      </c>
      <c r="E606" s="110" t="s">
        <v>877</v>
      </c>
    </row>
    <row r="607" spans="1:5" x14ac:dyDescent="0.25">
      <c r="A607" s="5"/>
      <c r="B607" s="120" t="s">
        <v>1264</v>
      </c>
      <c r="C607" s="108" t="s">
        <v>939</v>
      </c>
      <c r="D607" s="108" t="s">
        <v>494</v>
      </c>
      <c r="E607" s="110" t="s">
        <v>920</v>
      </c>
    </row>
    <row r="608" spans="1:5" x14ac:dyDescent="0.25">
      <c r="A608" s="5"/>
      <c r="B608" s="120" t="s">
        <v>1264</v>
      </c>
      <c r="C608" s="108" t="s">
        <v>921</v>
      </c>
      <c r="D608" s="108" t="s">
        <v>494</v>
      </c>
      <c r="E608" s="110" t="s">
        <v>940</v>
      </c>
    </row>
    <row r="609" spans="1:5" x14ac:dyDescent="0.25">
      <c r="A609" s="5"/>
      <c r="B609" s="120" t="s">
        <v>1265</v>
      </c>
      <c r="C609" s="108" t="s">
        <v>864</v>
      </c>
      <c r="D609" s="108" t="s">
        <v>494</v>
      </c>
      <c r="E609" s="110" t="s">
        <v>877</v>
      </c>
    </row>
    <row r="610" spans="1:5" x14ac:dyDescent="0.25">
      <c r="A610" s="5"/>
      <c r="B610" s="120" t="s">
        <v>1266</v>
      </c>
      <c r="C610" s="108" t="s">
        <v>842</v>
      </c>
      <c r="D610" s="108" t="s">
        <v>713</v>
      </c>
      <c r="E610" s="110" t="s">
        <v>857</v>
      </c>
    </row>
    <row r="611" spans="1:5" x14ac:dyDescent="0.25">
      <c r="A611" s="5"/>
      <c r="B611" s="120" t="s">
        <v>1267</v>
      </c>
      <c r="C611" s="108" t="s">
        <v>846</v>
      </c>
      <c r="D611" s="108" t="s">
        <v>840</v>
      </c>
      <c r="E611" s="110" t="s">
        <v>1110</v>
      </c>
    </row>
    <row r="612" spans="1:5" x14ac:dyDescent="0.25">
      <c r="A612" s="5"/>
      <c r="B612" s="120" t="s">
        <v>1267</v>
      </c>
      <c r="C612" s="108" t="s">
        <v>846</v>
      </c>
      <c r="D612" s="108" t="s">
        <v>840</v>
      </c>
      <c r="E612" s="110" t="s">
        <v>1153</v>
      </c>
    </row>
    <row r="613" spans="1:5" x14ac:dyDescent="0.25">
      <c r="A613" s="5"/>
      <c r="B613" s="120" t="s">
        <v>1267</v>
      </c>
      <c r="C613" s="108" t="s">
        <v>846</v>
      </c>
      <c r="D613" s="108" t="s">
        <v>840</v>
      </c>
      <c r="E613" s="110" t="s">
        <v>1268</v>
      </c>
    </row>
    <row r="614" spans="1:5" x14ac:dyDescent="0.25">
      <c r="A614" s="5"/>
      <c r="B614" s="120" t="s">
        <v>1267</v>
      </c>
      <c r="C614" s="108" t="s">
        <v>846</v>
      </c>
      <c r="D614" s="108" t="s">
        <v>840</v>
      </c>
      <c r="E614" s="110" t="s">
        <v>1269</v>
      </c>
    </row>
    <row r="615" spans="1:5" x14ac:dyDescent="0.25">
      <c r="A615" s="5"/>
      <c r="B615" s="120" t="s">
        <v>1267</v>
      </c>
      <c r="C615" s="108" t="s">
        <v>846</v>
      </c>
      <c r="D615" s="108" t="s">
        <v>840</v>
      </c>
      <c r="E615" s="110" t="s">
        <v>1270</v>
      </c>
    </row>
    <row r="616" spans="1:5" x14ac:dyDescent="0.25">
      <c r="A616" s="5"/>
      <c r="B616" s="120" t="s">
        <v>1267</v>
      </c>
      <c r="C616" s="108" t="s">
        <v>846</v>
      </c>
      <c r="D616" s="108" t="s">
        <v>840</v>
      </c>
      <c r="E616" s="110" t="s">
        <v>1271</v>
      </c>
    </row>
    <row r="617" spans="1:5" x14ac:dyDescent="0.25">
      <c r="A617" s="5"/>
      <c r="B617" s="120" t="s">
        <v>1267</v>
      </c>
      <c r="C617" s="108" t="s">
        <v>846</v>
      </c>
      <c r="D617" s="108" t="s">
        <v>840</v>
      </c>
      <c r="E617" s="110" t="s">
        <v>1236</v>
      </c>
    </row>
    <row r="618" spans="1:5" x14ac:dyDescent="0.25">
      <c r="A618" s="5"/>
      <c r="B618" s="120" t="s">
        <v>1267</v>
      </c>
      <c r="C618" s="108" t="s">
        <v>846</v>
      </c>
      <c r="D618" s="108" t="s">
        <v>840</v>
      </c>
      <c r="E618" s="110" t="s">
        <v>1272</v>
      </c>
    </row>
    <row r="619" spans="1:5" x14ac:dyDescent="0.25">
      <c r="A619" s="5"/>
      <c r="B619" s="120" t="s">
        <v>1267</v>
      </c>
      <c r="C619" s="108" t="s">
        <v>888</v>
      </c>
      <c r="D619" s="108" t="s">
        <v>840</v>
      </c>
      <c r="E619" s="110" t="s">
        <v>91</v>
      </c>
    </row>
    <row r="620" spans="1:5" x14ac:dyDescent="0.25">
      <c r="A620" s="5"/>
      <c r="B620" s="120" t="s">
        <v>1273</v>
      </c>
      <c r="C620" s="108" t="s">
        <v>939</v>
      </c>
      <c r="D620" s="108" t="s">
        <v>713</v>
      </c>
      <c r="E620" s="110" t="s">
        <v>925</v>
      </c>
    </row>
    <row r="621" spans="1:5" x14ac:dyDescent="0.25">
      <c r="A621" s="5"/>
      <c r="B621" s="120" t="s">
        <v>1273</v>
      </c>
      <c r="C621" s="108" t="s">
        <v>973</v>
      </c>
      <c r="D621" s="108" t="s">
        <v>713</v>
      </c>
      <c r="E621" s="110" t="s">
        <v>940</v>
      </c>
    </row>
    <row r="622" spans="1:5" x14ac:dyDescent="0.25">
      <c r="A622" s="5"/>
      <c r="B622" s="120" t="s">
        <v>1273</v>
      </c>
      <c r="C622" s="108" t="s">
        <v>942</v>
      </c>
      <c r="D622" s="108" t="s">
        <v>713</v>
      </c>
      <c r="E622" s="110" t="s">
        <v>925</v>
      </c>
    </row>
    <row r="623" spans="1:5" x14ac:dyDescent="0.25">
      <c r="A623" s="5"/>
      <c r="B623" s="120" t="s">
        <v>1273</v>
      </c>
      <c r="C623" s="108" t="s">
        <v>1007</v>
      </c>
      <c r="D623" s="108" t="s">
        <v>723</v>
      </c>
      <c r="E623" s="110" t="s">
        <v>940</v>
      </c>
    </row>
    <row r="624" spans="1:5" x14ac:dyDescent="0.25">
      <c r="A624" s="5"/>
      <c r="B624" s="120" t="s">
        <v>1273</v>
      </c>
      <c r="C624" s="108" t="s">
        <v>1009</v>
      </c>
      <c r="D624" s="108" t="s">
        <v>713</v>
      </c>
      <c r="E624" s="110" t="s">
        <v>940</v>
      </c>
    </row>
    <row r="625" spans="1:5" x14ac:dyDescent="0.25">
      <c r="A625" s="5"/>
      <c r="B625" s="120" t="s">
        <v>1274</v>
      </c>
      <c r="C625" s="108" t="s">
        <v>864</v>
      </c>
      <c r="D625" s="108" t="s">
        <v>494</v>
      </c>
      <c r="E625" s="110" t="s">
        <v>877</v>
      </c>
    </row>
    <row r="626" spans="1:5" x14ac:dyDescent="0.25">
      <c r="A626" s="5"/>
      <c r="B626" s="120" t="s">
        <v>1275</v>
      </c>
      <c r="C626" s="108" t="s">
        <v>846</v>
      </c>
      <c r="D626" s="108" t="s">
        <v>840</v>
      </c>
      <c r="E626" s="110" t="s">
        <v>1040</v>
      </c>
    </row>
    <row r="627" spans="1:5" x14ac:dyDescent="0.25">
      <c r="A627" s="5"/>
      <c r="B627" s="120" t="s">
        <v>1275</v>
      </c>
      <c r="C627" s="108" t="s">
        <v>846</v>
      </c>
      <c r="D627" s="108" t="s">
        <v>840</v>
      </c>
      <c r="E627" s="110" t="s">
        <v>1276</v>
      </c>
    </row>
    <row r="628" spans="1:5" x14ac:dyDescent="0.25">
      <c r="A628" s="5"/>
      <c r="B628" s="120" t="s">
        <v>1277</v>
      </c>
      <c r="C628" s="108" t="s">
        <v>865</v>
      </c>
      <c r="D628" s="108" t="s">
        <v>983</v>
      </c>
      <c r="E628" s="110" t="s">
        <v>91</v>
      </c>
    </row>
    <row r="629" spans="1:5" x14ac:dyDescent="0.25">
      <c r="A629" s="5"/>
      <c r="B629" s="120" t="s">
        <v>1278</v>
      </c>
      <c r="C629" s="108" t="s">
        <v>842</v>
      </c>
      <c r="D629" s="108" t="s">
        <v>983</v>
      </c>
      <c r="E629" s="110" t="s">
        <v>856</v>
      </c>
    </row>
    <row r="630" spans="1:5" x14ac:dyDescent="0.25">
      <c r="A630" s="5"/>
      <c r="B630" s="120" t="s">
        <v>1278</v>
      </c>
      <c r="C630" s="108" t="s">
        <v>846</v>
      </c>
      <c r="D630" s="108" t="s">
        <v>983</v>
      </c>
      <c r="E630" s="110" t="s">
        <v>1279</v>
      </c>
    </row>
    <row r="631" spans="1:5" x14ac:dyDescent="0.25">
      <c r="A631" s="5"/>
      <c r="B631" s="120" t="s">
        <v>1278</v>
      </c>
      <c r="C631" s="108" t="s">
        <v>846</v>
      </c>
      <c r="D631" s="108" t="s">
        <v>983</v>
      </c>
      <c r="E631" s="110" t="s">
        <v>1280</v>
      </c>
    </row>
    <row r="632" spans="1:5" x14ac:dyDescent="0.25">
      <c r="A632" s="5"/>
      <c r="B632" s="120" t="s">
        <v>1278</v>
      </c>
      <c r="C632" s="108" t="s">
        <v>846</v>
      </c>
      <c r="D632" s="108" t="s">
        <v>983</v>
      </c>
      <c r="E632" s="110" t="s">
        <v>858</v>
      </c>
    </row>
    <row r="633" spans="1:5" x14ac:dyDescent="0.25">
      <c r="A633" s="5"/>
      <c r="B633" s="120" t="s">
        <v>1278</v>
      </c>
      <c r="C633" s="108" t="s">
        <v>846</v>
      </c>
      <c r="D633" s="108" t="s">
        <v>983</v>
      </c>
      <c r="E633" s="110" t="s">
        <v>1154</v>
      </c>
    </row>
    <row r="634" spans="1:5" x14ac:dyDescent="0.25">
      <c r="A634" s="5"/>
      <c r="B634" s="120" t="s">
        <v>1278</v>
      </c>
      <c r="C634" s="108" t="s">
        <v>846</v>
      </c>
      <c r="D634" s="108" t="s">
        <v>983</v>
      </c>
      <c r="E634" s="110" t="s">
        <v>1281</v>
      </c>
    </row>
    <row r="635" spans="1:5" x14ac:dyDescent="0.25">
      <c r="A635" s="5"/>
      <c r="B635" s="120" t="s">
        <v>1278</v>
      </c>
      <c r="C635" s="108" t="s">
        <v>846</v>
      </c>
      <c r="D635" s="108" t="s">
        <v>983</v>
      </c>
      <c r="E635" s="110" t="s">
        <v>1282</v>
      </c>
    </row>
    <row r="636" spans="1:5" x14ac:dyDescent="0.25">
      <c r="A636" s="5"/>
      <c r="B636" s="120" t="s">
        <v>1278</v>
      </c>
      <c r="C636" s="108" t="s">
        <v>846</v>
      </c>
      <c r="D636" s="108" t="s">
        <v>983</v>
      </c>
      <c r="E636" s="110" t="s">
        <v>1283</v>
      </c>
    </row>
    <row r="637" spans="1:5" x14ac:dyDescent="0.25">
      <c r="A637" s="5"/>
      <c r="B637" s="120" t="s">
        <v>1284</v>
      </c>
      <c r="C637" s="108" t="s">
        <v>842</v>
      </c>
      <c r="D637" s="108" t="s">
        <v>840</v>
      </c>
      <c r="E637" s="110" t="s">
        <v>1285</v>
      </c>
    </row>
    <row r="638" spans="1:5" x14ac:dyDescent="0.25">
      <c r="A638" s="5"/>
      <c r="B638" s="120" t="s">
        <v>1286</v>
      </c>
      <c r="C638" s="108" t="s">
        <v>846</v>
      </c>
      <c r="D638" s="108" t="s">
        <v>840</v>
      </c>
      <c r="E638" s="110" t="s">
        <v>882</v>
      </c>
    </row>
    <row r="639" spans="1:5" x14ac:dyDescent="0.25">
      <c r="A639" s="5"/>
      <c r="B639" s="120" t="s">
        <v>1287</v>
      </c>
      <c r="C639" s="108" t="s">
        <v>1288</v>
      </c>
      <c r="D639" s="108" t="s">
        <v>840</v>
      </c>
      <c r="E639" s="110" t="s">
        <v>1289</v>
      </c>
    </row>
    <row r="640" spans="1:5" x14ac:dyDescent="0.25">
      <c r="A640" s="5"/>
      <c r="B640" s="120" t="s">
        <v>1287</v>
      </c>
      <c r="C640" s="108" t="s">
        <v>874</v>
      </c>
      <c r="D640" s="108" t="s">
        <v>840</v>
      </c>
      <c r="E640" s="110" t="s">
        <v>1289</v>
      </c>
    </row>
    <row r="641" spans="1:5" x14ac:dyDescent="0.25">
      <c r="A641" s="5"/>
      <c r="B641" s="120" t="s">
        <v>1287</v>
      </c>
      <c r="C641" s="108" t="s">
        <v>908</v>
      </c>
      <c r="D641" s="108" t="s">
        <v>840</v>
      </c>
      <c r="E641" s="110" t="s">
        <v>82</v>
      </c>
    </row>
    <row r="642" spans="1:5" x14ac:dyDescent="0.25">
      <c r="A642" s="5"/>
      <c r="B642" s="120" t="s">
        <v>1287</v>
      </c>
      <c r="C642" s="108" t="s">
        <v>1290</v>
      </c>
      <c r="D642" s="108" t="s">
        <v>840</v>
      </c>
      <c r="E642" s="110" t="s">
        <v>82</v>
      </c>
    </row>
    <row r="643" spans="1:5" x14ac:dyDescent="0.25">
      <c r="A643" s="5"/>
      <c r="B643" s="120" t="s">
        <v>1287</v>
      </c>
      <c r="C643" s="108" t="s">
        <v>1291</v>
      </c>
      <c r="D643" s="108" t="s">
        <v>840</v>
      </c>
      <c r="E643" s="110" t="s">
        <v>82</v>
      </c>
    </row>
    <row r="644" spans="1:5" x14ac:dyDescent="0.25">
      <c r="A644" s="5"/>
      <c r="B644" s="120" t="s">
        <v>1287</v>
      </c>
      <c r="C644" s="108" t="s">
        <v>1292</v>
      </c>
      <c r="D644" s="108" t="s">
        <v>840</v>
      </c>
      <c r="E644" s="110" t="s">
        <v>82</v>
      </c>
    </row>
    <row r="645" spans="1:5" x14ac:dyDescent="0.25">
      <c r="A645" s="5"/>
      <c r="B645" s="120" t="s">
        <v>1287</v>
      </c>
      <c r="C645" s="108" t="s">
        <v>864</v>
      </c>
      <c r="D645" s="108" t="s">
        <v>840</v>
      </c>
      <c r="E645" s="110" t="s">
        <v>82</v>
      </c>
    </row>
    <row r="646" spans="1:5" x14ac:dyDescent="0.25">
      <c r="A646" s="5"/>
      <c r="B646" s="120" t="s">
        <v>1287</v>
      </c>
      <c r="C646" s="108" t="s">
        <v>864</v>
      </c>
      <c r="D646" s="108" t="s">
        <v>840</v>
      </c>
      <c r="E646" s="110" t="s">
        <v>82</v>
      </c>
    </row>
    <row r="647" spans="1:5" x14ac:dyDescent="0.25">
      <c r="A647" s="5"/>
      <c r="B647" s="120" t="s">
        <v>1287</v>
      </c>
      <c r="C647" s="108" t="s">
        <v>1293</v>
      </c>
      <c r="D647" s="108" t="s">
        <v>840</v>
      </c>
      <c r="E647" s="110" t="s">
        <v>82</v>
      </c>
    </row>
    <row r="648" spans="1:5" x14ac:dyDescent="0.25">
      <c r="A648" s="5"/>
      <c r="B648" s="120" t="s">
        <v>1287</v>
      </c>
      <c r="C648" s="108" t="s">
        <v>1294</v>
      </c>
      <c r="D648" s="108" t="s">
        <v>840</v>
      </c>
      <c r="E648" s="110" t="s">
        <v>82</v>
      </c>
    </row>
    <row r="649" spans="1:5" x14ac:dyDescent="0.25">
      <c r="A649" s="5"/>
      <c r="B649" s="120" t="s">
        <v>1287</v>
      </c>
      <c r="C649" s="108" t="s">
        <v>1294</v>
      </c>
      <c r="D649" s="108" t="s">
        <v>840</v>
      </c>
      <c r="E649" s="110" t="s">
        <v>82</v>
      </c>
    </row>
    <row r="650" spans="1:5" x14ac:dyDescent="0.25">
      <c r="A650" s="5"/>
      <c r="B650" s="120" t="s">
        <v>1287</v>
      </c>
      <c r="C650" s="108" t="s">
        <v>864</v>
      </c>
      <c r="D650" s="108" t="s">
        <v>840</v>
      </c>
      <c r="E650" s="110" t="s">
        <v>82</v>
      </c>
    </row>
    <row r="651" spans="1:5" x14ac:dyDescent="0.25">
      <c r="A651" s="5"/>
      <c r="B651" s="120" t="s">
        <v>1287</v>
      </c>
      <c r="C651" s="108" t="s">
        <v>1295</v>
      </c>
      <c r="D651" s="108" t="s">
        <v>840</v>
      </c>
      <c r="E651" s="110" t="s">
        <v>82</v>
      </c>
    </row>
    <row r="652" spans="1:5" x14ac:dyDescent="0.25">
      <c r="A652" s="5"/>
      <c r="B652" s="120" t="s">
        <v>1287</v>
      </c>
      <c r="C652" s="108" t="s">
        <v>1296</v>
      </c>
      <c r="D652" s="108" t="s">
        <v>840</v>
      </c>
      <c r="E652" s="110" t="s">
        <v>82</v>
      </c>
    </row>
    <row r="653" spans="1:5" x14ac:dyDescent="0.25">
      <c r="A653" s="5"/>
      <c r="B653" s="120" t="s">
        <v>1287</v>
      </c>
      <c r="C653" s="108" t="s">
        <v>870</v>
      </c>
      <c r="D653" s="108" t="s">
        <v>840</v>
      </c>
      <c r="E653" s="110" t="s">
        <v>82</v>
      </c>
    </row>
    <row r="654" spans="1:5" x14ac:dyDescent="0.25">
      <c r="A654" s="5"/>
      <c r="B654" s="120" t="s">
        <v>1287</v>
      </c>
      <c r="C654" s="108" t="s">
        <v>869</v>
      </c>
      <c r="D654" s="108" t="s">
        <v>840</v>
      </c>
      <c r="E654" s="110" t="s">
        <v>82</v>
      </c>
    </row>
    <row r="655" spans="1:5" x14ac:dyDescent="0.25">
      <c r="A655" s="5"/>
      <c r="B655" s="120" t="s">
        <v>1287</v>
      </c>
      <c r="C655" s="108" t="s">
        <v>864</v>
      </c>
      <c r="D655" s="108" t="s">
        <v>840</v>
      </c>
      <c r="E655" s="110" t="s">
        <v>82</v>
      </c>
    </row>
    <row r="656" spans="1:5" x14ac:dyDescent="0.25">
      <c r="A656" s="5"/>
      <c r="B656" s="120" t="s">
        <v>1287</v>
      </c>
      <c r="C656" s="108" t="s">
        <v>969</v>
      </c>
      <c r="D656" s="108" t="s">
        <v>840</v>
      </c>
      <c r="E656" s="110" t="s">
        <v>82</v>
      </c>
    </row>
    <row r="657" spans="1:5" x14ac:dyDescent="0.25">
      <c r="A657" s="5"/>
      <c r="B657" s="120" t="s">
        <v>1287</v>
      </c>
      <c r="C657" s="108" t="s">
        <v>864</v>
      </c>
      <c r="D657" s="108" t="s">
        <v>840</v>
      </c>
      <c r="E657" s="110" t="s">
        <v>82</v>
      </c>
    </row>
    <row r="658" spans="1:5" x14ac:dyDescent="0.25">
      <c r="A658" s="5"/>
      <c r="B658" s="120" t="s">
        <v>1287</v>
      </c>
      <c r="C658" s="108" t="s">
        <v>846</v>
      </c>
      <c r="D658" s="108" t="s">
        <v>840</v>
      </c>
      <c r="E658" s="110" t="s">
        <v>1080</v>
      </c>
    </row>
    <row r="659" spans="1:5" x14ac:dyDescent="0.25">
      <c r="A659" s="5"/>
      <c r="B659" s="120" t="s">
        <v>1287</v>
      </c>
      <c r="C659" s="108" t="s">
        <v>846</v>
      </c>
      <c r="D659" s="108" t="s">
        <v>840</v>
      </c>
      <c r="E659" s="110" t="s">
        <v>913</v>
      </c>
    </row>
    <row r="660" spans="1:5" x14ac:dyDescent="0.25">
      <c r="A660" s="5"/>
      <c r="B660" s="120" t="s">
        <v>1287</v>
      </c>
      <c r="C660" s="108" t="s">
        <v>864</v>
      </c>
      <c r="D660" s="108" t="s">
        <v>840</v>
      </c>
      <c r="E660" s="110" t="s">
        <v>917</v>
      </c>
    </row>
    <row r="661" spans="1:5" x14ac:dyDescent="0.25">
      <c r="A661" s="5"/>
      <c r="B661" s="120" t="s">
        <v>1297</v>
      </c>
      <c r="C661" s="108" t="s">
        <v>941</v>
      </c>
      <c r="D661" s="108" t="s">
        <v>713</v>
      </c>
      <c r="E661" s="110" t="s">
        <v>920</v>
      </c>
    </row>
    <row r="662" spans="1:5" x14ac:dyDescent="0.25">
      <c r="A662" s="5"/>
      <c r="B662" s="120" t="s">
        <v>1297</v>
      </c>
      <c r="C662" s="108" t="s">
        <v>921</v>
      </c>
      <c r="D662" s="108" t="s">
        <v>723</v>
      </c>
      <c r="E662" s="110" t="s">
        <v>920</v>
      </c>
    </row>
    <row r="663" spans="1:5" x14ac:dyDescent="0.25">
      <c r="A663" s="5"/>
      <c r="B663" s="120" t="s">
        <v>1297</v>
      </c>
      <c r="C663" s="108" t="s">
        <v>973</v>
      </c>
      <c r="D663" s="108" t="s">
        <v>723</v>
      </c>
      <c r="E663" s="110" t="s">
        <v>920</v>
      </c>
    </row>
    <row r="664" spans="1:5" x14ac:dyDescent="0.25">
      <c r="A664" s="5"/>
      <c r="B664" s="120" t="s">
        <v>1297</v>
      </c>
      <c r="C664" s="108" t="s">
        <v>942</v>
      </c>
      <c r="D664" s="108" t="s">
        <v>713</v>
      </c>
      <c r="E664" s="110" t="s">
        <v>1298</v>
      </c>
    </row>
    <row r="665" spans="1:5" x14ac:dyDescent="0.25">
      <c r="A665" s="5"/>
      <c r="B665" s="120" t="s">
        <v>1297</v>
      </c>
      <c r="C665" s="108" t="s">
        <v>974</v>
      </c>
      <c r="D665" s="108" t="s">
        <v>713</v>
      </c>
      <c r="E665" s="110" t="s">
        <v>940</v>
      </c>
    </row>
    <row r="666" spans="1:5" x14ac:dyDescent="0.25">
      <c r="A666" s="5"/>
      <c r="B666" s="120" t="s">
        <v>1297</v>
      </c>
      <c r="C666" s="108" t="s">
        <v>1299</v>
      </c>
      <c r="D666" s="108" t="s">
        <v>713</v>
      </c>
      <c r="E666" s="110" t="s">
        <v>940</v>
      </c>
    </row>
    <row r="667" spans="1:5" x14ac:dyDescent="0.25">
      <c r="A667" s="5"/>
      <c r="B667" s="120" t="s">
        <v>1297</v>
      </c>
      <c r="C667" s="108" t="s">
        <v>922</v>
      </c>
      <c r="D667" s="108" t="s">
        <v>713</v>
      </c>
      <c r="E667" s="110" t="s">
        <v>920</v>
      </c>
    </row>
    <row r="668" spans="1:5" x14ac:dyDescent="0.25">
      <c r="A668" s="5"/>
      <c r="B668" s="120" t="s">
        <v>1300</v>
      </c>
      <c r="C668" s="108" t="s">
        <v>1301</v>
      </c>
      <c r="D668" s="108" t="s">
        <v>713</v>
      </c>
      <c r="E668" s="110" t="s">
        <v>940</v>
      </c>
    </row>
    <row r="669" spans="1:5" x14ac:dyDescent="0.25">
      <c r="A669" s="5"/>
      <c r="B669" s="120" t="s">
        <v>1302</v>
      </c>
      <c r="C669" s="108" t="s">
        <v>924</v>
      </c>
      <c r="D669" s="108" t="s">
        <v>713</v>
      </c>
      <c r="E669" s="110" t="s">
        <v>920</v>
      </c>
    </row>
    <row r="670" spans="1:5" x14ac:dyDescent="0.25">
      <c r="A670" s="5"/>
      <c r="B670" s="120" t="s">
        <v>1303</v>
      </c>
      <c r="C670" s="108" t="s">
        <v>864</v>
      </c>
      <c r="D670" s="108" t="s">
        <v>840</v>
      </c>
      <c r="E670" s="110" t="s">
        <v>917</v>
      </c>
    </row>
    <row r="671" spans="1:5" x14ac:dyDescent="0.25">
      <c r="A671" s="5"/>
      <c r="B671" s="120" t="s">
        <v>1304</v>
      </c>
      <c r="C671" s="108" t="s">
        <v>846</v>
      </c>
      <c r="D671" s="108" t="s">
        <v>840</v>
      </c>
      <c r="E671" s="110" t="s">
        <v>911</v>
      </c>
    </row>
    <row r="672" spans="1:5" x14ac:dyDescent="0.25">
      <c r="A672" s="5"/>
      <c r="B672" s="120" t="s">
        <v>1305</v>
      </c>
      <c r="C672" s="108" t="s">
        <v>842</v>
      </c>
      <c r="D672" s="108" t="s">
        <v>840</v>
      </c>
      <c r="E672" s="110" t="s">
        <v>1020</v>
      </c>
    </row>
    <row r="673" spans="1:5" x14ac:dyDescent="0.25">
      <c r="A673" s="5"/>
      <c r="B673" s="120" t="s">
        <v>1305</v>
      </c>
      <c r="C673" s="108" t="s">
        <v>846</v>
      </c>
      <c r="D673" s="108" t="s">
        <v>840</v>
      </c>
      <c r="E673" s="110" t="s">
        <v>914</v>
      </c>
    </row>
    <row r="674" spans="1:5" x14ac:dyDescent="0.25">
      <c r="A674" s="5"/>
      <c r="B674" s="120" t="s">
        <v>1305</v>
      </c>
      <c r="C674" s="108" t="s">
        <v>846</v>
      </c>
      <c r="D674" s="108" t="s">
        <v>840</v>
      </c>
      <c r="E674" s="110" t="s">
        <v>915</v>
      </c>
    </row>
    <row r="675" spans="1:5" x14ac:dyDescent="0.25">
      <c r="A675" s="5"/>
      <c r="B675" s="120" t="s">
        <v>1306</v>
      </c>
      <c r="C675" s="108" t="s">
        <v>842</v>
      </c>
      <c r="D675" s="108" t="s">
        <v>840</v>
      </c>
      <c r="E675" s="110" t="s">
        <v>1307</v>
      </c>
    </row>
    <row r="676" spans="1:5" x14ac:dyDescent="0.25">
      <c r="A676" s="5"/>
      <c r="B676" s="120" t="s">
        <v>1308</v>
      </c>
      <c r="C676" s="108" t="s">
        <v>969</v>
      </c>
      <c r="D676" s="108" t="s">
        <v>713</v>
      </c>
      <c r="E676" s="110" t="s">
        <v>82</v>
      </c>
    </row>
    <row r="677" spans="1:5" x14ac:dyDescent="0.25">
      <c r="A677" s="5"/>
      <c r="B677" s="120" t="s">
        <v>1308</v>
      </c>
      <c r="C677" s="108" t="s">
        <v>876</v>
      </c>
      <c r="D677" s="108" t="s">
        <v>713</v>
      </c>
      <c r="E677" s="110" t="s">
        <v>82</v>
      </c>
    </row>
    <row r="678" spans="1:5" x14ac:dyDescent="0.25">
      <c r="A678" s="5"/>
      <c r="B678" s="120" t="s">
        <v>1308</v>
      </c>
      <c r="C678" s="108" t="s">
        <v>1037</v>
      </c>
      <c r="D678" s="108" t="s">
        <v>713</v>
      </c>
      <c r="E678" s="110" t="s">
        <v>82</v>
      </c>
    </row>
    <row r="679" spans="1:5" x14ac:dyDescent="0.25">
      <c r="A679" s="5"/>
      <c r="B679" s="120" t="s">
        <v>1308</v>
      </c>
      <c r="C679" s="108" t="s">
        <v>1037</v>
      </c>
      <c r="D679" s="108" t="s">
        <v>713</v>
      </c>
      <c r="E679" s="110" t="s">
        <v>82</v>
      </c>
    </row>
    <row r="680" spans="1:5" x14ac:dyDescent="0.25">
      <c r="A680" s="5"/>
      <c r="B680" s="120" t="s">
        <v>1308</v>
      </c>
      <c r="C680" s="108" t="s">
        <v>932</v>
      </c>
      <c r="D680" s="108" t="s">
        <v>713</v>
      </c>
      <c r="E680" s="110" t="s">
        <v>82</v>
      </c>
    </row>
    <row r="681" spans="1:5" x14ac:dyDescent="0.25">
      <c r="A681" s="5"/>
      <c r="B681" s="120" t="s">
        <v>1308</v>
      </c>
      <c r="C681" s="108" t="s">
        <v>869</v>
      </c>
      <c r="D681" s="108" t="s">
        <v>713</v>
      </c>
      <c r="E681" s="110" t="s">
        <v>82</v>
      </c>
    </row>
    <row r="682" spans="1:5" x14ac:dyDescent="0.25">
      <c r="A682" s="5"/>
      <c r="B682" s="120" t="s">
        <v>1308</v>
      </c>
      <c r="C682" s="108" t="s">
        <v>884</v>
      </c>
      <c r="D682" s="108" t="s">
        <v>713</v>
      </c>
      <c r="E682" s="110" t="s">
        <v>82</v>
      </c>
    </row>
    <row r="683" spans="1:5" x14ac:dyDescent="0.25">
      <c r="A683" s="5"/>
      <c r="B683" s="120" t="s">
        <v>1308</v>
      </c>
      <c r="C683" s="108" t="s">
        <v>1037</v>
      </c>
      <c r="D683" s="108" t="s">
        <v>713</v>
      </c>
      <c r="E683" s="110" t="s">
        <v>82</v>
      </c>
    </row>
    <row r="684" spans="1:5" x14ac:dyDescent="0.25">
      <c r="A684" s="5"/>
      <c r="B684" s="120" t="s">
        <v>1308</v>
      </c>
      <c r="C684" s="108" t="s">
        <v>870</v>
      </c>
      <c r="D684" s="108" t="s">
        <v>713</v>
      </c>
      <c r="E684" s="110" t="s">
        <v>82</v>
      </c>
    </row>
    <row r="685" spans="1:5" x14ac:dyDescent="0.25">
      <c r="A685" s="5"/>
      <c r="B685" s="120" t="s">
        <v>1308</v>
      </c>
      <c r="C685" s="108" t="s">
        <v>842</v>
      </c>
      <c r="D685" s="108" t="s">
        <v>713</v>
      </c>
      <c r="E685" s="110" t="s">
        <v>1309</v>
      </c>
    </row>
    <row r="686" spans="1:5" x14ac:dyDescent="0.25">
      <c r="A686" s="5"/>
      <c r="B686" s="120" t="s">
        <v>1308</v>
      </c>
      <c r="C686" s="108" t="s">
        <v>846</v>
      </c>
      <c r="D686" s="108" t="s">
        <v>713</v>
      </c>
      <c r="E686" s="110" t="s">
        <v>1198</v>
      </c>
    </row>
    <row r="687" spans="1:5" x14ac:dyDescent="0.25">
      <c r="A687" s="5"/>
      <c r="B687" s="120" t="s">
        <v>1308</v>
      </c>
      <c r="C687" s="108" t="s">
        <v>846</v>
      </c>
      <c r="D687" s="108" t="s">
        <v>713</v>
      </c>
      <c r="E687" s="110" t="s">
        <v>1080</v>
      </c>
    </row>
    <row r="688" spans="1:5" x14ac:dyDescent="0.25">
      <c r="A688" s="5"/>
      <c r="B688" s="120" t="s">
        <v>1308</v>
      </c>
      <c r="C688" s="108" t="s">
        <v>846</v>
      </c>
      <c r="D688" s="108" t="s">
        <v>713</v>
      </c>
      <c r="E688" s="110" t="s">
        <v>1080</v>
      </c>
    </row>
    <row r="689" spans="1:5" x14ac:dyDescent="0.25">
      <c r="A689" s="5"/>
      <c r="B689" s="120" t="s">
        <v>1308</v>
      </c>
      <c r="C689" s="108" t="s">
        <v>846</v>
      </c>
      <c r="D689" s="108" t="s">
        <v>713</v>
      </c>
      <c r="E689" s="110" t="s">
        <v>913</v>
      </c>
    </row>
    <row r="690" spans="1:5" x14ac:dyDescent="0.25">
      <c r="A690" s="5"/>
      <c r="B690" s="120" t="s">
        <v>1308</v>
      </c>
      <c r="C690" s="108" t="s">
        <v>846</v>
      </c>
      <c r="D690" s="108" t="s">
        <v>713</v>
      </c>
      <c r="E690" s="110" t="s">
        <v>913</v>
      </c>
    </row>
    <row r="691" spans="1:5" x14ac:dyDescent="0.25">
      <c r="A691" s="5"/>
      <c r="B691" s="120" t="s">
        <v>1308</v>
      </c>
      <c r="C691" s="108" t="s">
        <v>846</v>
      </c>
      <c r="D691" s="108" t="s">
        <v>713</v>
      </c>
      <c r="E691" s="110" t="s">
        <v>1081</v>
      </c>
    </row>
    <row r="692" spans="1:5" x14ac:dyDescent="0.25">
      <c r="A692" s="5"/>
      <c r="B692" s="120" t="s">
        <v>1308</v>
      </c>
      <c r="C692" s="108" t="s">
        <v>846</v>
      </c>
      <c r="D692" s="108" t="s">
        <v>713</v>
      </c>
      <c r="E692" s="110" t="s">
        <v>914</v>
      </c>
    </row>
    <row r="693" spans="1:5" x14ac:dyDescent="0.25">
      <c r="A693" s="5"/>
      <c r="B693" s="120" t="s">
        <v>1308</v>
      </c>
      <c r="C693" s="108" t="s">
        <v>846</v>
      </c>
      <c r="D693" s="108" t="s">
        <v>713</v>
      </c>
      <c r="E693" s="110" t="s">
        <v>959</v>
      </c>
    </row>
    <row r="694" spans="1:5" x14ac:dyDescent="0.25">
      <c r="A694" s="5"/>
      <c r="B694" s="120" t="s">
        <v>1308</v>
      </c>
      <c r="C694" s="108" t="s">
        <v>846</v>
      </c>
      <c r="D694" s="108" t="s">
        <v>713</v>
      </c>
      <c r="E694" s="110" t="s">
        <v>915</v>
      </c>
    </row>
    <row r="695" spans="1:5" x14ac:dyDescent="0.25">
      <c r="A695" s="5"/>
      <c r="B695" s="120" t="s">
        <v>1308</v>
      </c>
      <c r="C695" s="108" t="s">
        <v>846</v>
      </c>
      <c r="D695" s="108" t="s">
        <v>713</v>
      </c>
      <c r="E695" s="110" t="s">
        <v>957</v>
      </c>
    </row>
    <row r="696" spans="1:5" x14ac:dyDescent="0.25">
      <c r="A696" s="5"/>
      <c r="B696" s="120" t="s">
        <v>1308</v>
      </c>
      <c r="C696" s="108" t="s">
        <v>846</v>
      </c>
      <c r="D696" s="108" t="s">
        <v>713</v>
      </c>
      <c r="E696" s="110" t="s">
        <v>968</v>
      </c>
    </row>
    <row r="697" spans="1:5" x14ac:dyDescent="0.25">
      <c r="A697" s="5"/>
      <c r="B697" s="120" t="s">
        <v>1308</v>
      </c>
      <c r="C697" s="108" t="s">
        <v>846</v>
      </c>
      <c r="D697" s="108" t="s">
        <v>713</v>
      </c>
      <c r="E697" s="110" t="s">
        <v>968</v>
      </c>
    </row>
    <row r="698" spans="1:5" x14ac:dyDescent="0.25">
      <c r="A698" s="5"/>
      <c r="B698" s="120" t="s">
        <v>1308</v>
      </c>
      <c r="C698" s="108" t="s">
        <v>864</v>
      </c>
      <c r="D698" s="108" t="s">
        <v>713</v>
      </c>
      <c r="E698" s="110" t="s">
        <v>917</v>
      </c>
    </row>
    <row r="699" spans="1:5" x14ac:dyDescent="0.25">
      <c r="A699" s="5"/>
      <c r="B699" s="120" t="s">
        <v>1310</v>
      </c>
      <c r="C699" s="108" t="s">
        <v>1311</v>
      </c>
      <c r="D699" s="108" t="s">
        <v>713</v>
      </c>
      <c r="E699" s="110" t="s">
        <v>920</v>
      </c>
    </row>
    <row r="700" spans="1:5" x14ac:dyDescent="0.25">
      <c r="A700" s="5"/>
      <c r="B700" s="120" t="s">
        <v>1310</v>
      </c>
      <c r="C700" s="108" t="s">
        <v>939</v>
      </c>
      <c r="D700" s="108" t="s">
        <v>713</v>
      </c>
      <c r="E700" s="110" t="s">
        <v>920</v>
      </c>
    </row>
    <row r="701" spans="1:5" x14ac:dyDescent="0.25">
      <c r="A701" s="5"/>
      <c r="B701" s="120" t="s">
        <v>1310</v>
      </c>
      <c r="C701" s="108" t="s">
        <v>941</v>
      </c>
      <c r="D701" s="108" t="s">
        <v>713</v>
      </c>
      <c r="E701" s="110" t="s">
        <v>920</v>
      </c>
    </row>
    <row r="702" spans="1:5" x14ac:dyDescent="0.25">
      <c r="A702" s="5"/>
      <c r="B702" s="120" t="s">
        <v>1310</v>
      </c>
      <c r="C702" s="108" t="s">
        <v>921</v>
      </c>
      <c r="D702" s="108" t="s">
        <v>713</v>
      </c>
      <c r="E702" s="110" t="s">
        <v>920</v>
      </c>
    </row>
    <row r="703" spans="1:5" x14ac:dyDescent="0.25">
      <c r="A703" s="5"/>
      <c r="B703" s="120" t="s">
        <v>1310</v>
      </c>
      <c r="C703" s="108" t="s">
        <v>942</v>
      </c>
      <c r="D703" s="108" t="s">
        <v>713</v>
      </c>
      <c r="E703" s="110" t="s">
        <v>920</v>
      </c>
    </row>
    <row r="704" spans="1:5" x14ac:dyDescent="0.25">
      <c r="A704" s="5"/>
      <c r="B704" s="120" t="s">
        <v>1310</v>
      </c>
      <c r="C704" s="108" t="s">
        <v>922</v>
      </c>
      <c r="D704" s="108" t="s">
        <v>713</v>
      </c>
      <c r="E704" s="110" t="s">
        <v>920</v>
      </c>
    </row>
    <row r="705" spans="1:5" x14ac:dyDescent="0.25">
      <c r="A705" s="5"/>
      <c r="B705" s="120" t="s">
        <v>1310</v>
      </c>
      <c r="C705" s="108" t="s">
        <v>1008</v>
      </c>
      <c r="D705" s="108" t="s">
        <v>713</v>
      </c>
      <c r="E705" s="110" t="s">
        <v>920</v>
      </c>
    </row>
    <row r="706" spans="1:5" x14ac:dyDescent="0.25">
      <c r="A706" s="5"/>
      <c r="B706" s="120" t="s">
        <v>1310</v>
      </c>
      <c r="C706" s="108" t="s">
        <v>1009</v>
      </c>
      <c r="D706" s="108" t="s">
        <v>713</v>
      </c>
      <c r="E706" s="110" t="s">
        <v>920</v>
      </c>
    </row>
    <row r="707" spans="1:5" x14ac:dyDescent="0.25">
      <c r="A707" s="5"/>
      <c r="B707" s="120" t="s">
        <v>1312</v>
      </c>
      <c r="C707" s="108" t="s">
        <v>1313</v>
      </c>
      <c r="D707" s="108" t="s">
        <v>713</v>
      </c>
      <c r="E707" s="110" t="s">
        <v>920</v>
      </c>
    </row>
    <row r="708" spans="1:5" x14ac:dyDescent="0.25">
      <c r="A708" s="5"/>
      <c r="B708" s="120" t="s">
        <v>1314</v>
      </c>
      <c r="C708" s="108" t="s">
        <v>864</v>
      </c>
      <c r="D708" s="108" t="s">
        <v>494</v>
      </c>
      <c r="E708" s="110" t="s">
        <v>917</v>
      </c>
    </row>
    <row r="709" spans="1:5" x14ac:dyDescent="0.25">
      <c r="A709" s="5"/>
      <c r="B709" s="120" t="s">
        <v>1315</v>
      </c>
      <c r="C709" s="108" t="s">
        <v>921</v>
      </c>
      <c r="D709" s="108" t="s">
        <v>713</v>
      </c>
      <c r="E709" s="110" t="s">
        <v>920</v>
      </c>
    </row>
    <row r="710" spans="1:5" x14ac:dyDescent="0.25">
      <c r="A710" s="5"/>
      <c r="B710" s="120" t="s">
        <v>1316</v>
      </c>
      <c r="C710" s="108" t="s">
        <v>864</v>
      </c>
      <c r="D710" s="108" t="s">
        <v>713</v>
      </c>
      <c r="E710" s="110" t="s">
        <v>917</v>
      </c>
    </row>
    <row r="711" spans="1:5" x14ac:dyDescent="0.25">
      <c r="A711" s="5"/>
      <c r="B711" s="120" t="s">
        <v>1317</v>
      </c>
      <c r="C711" s="108" t="s">
        <v>842</v>
      </c>
      <c r="D711" s="108" t="s">
        <v>840</v>
      </c>
      <c r="E711" s="110" t="s">
        <v>1318</v>
      </c>
    </row>
    <row r="712" spans="1:5" x14ac:dyDescent="0.25">
      <c r="A712" s="5"/>
      <c r="B712" s="120" t="s">
        <v>1317</v>
      </c>
      <c r="C712" s="108" t="s">
        <v>842</v>
      </c>
      <c r="D712" s="108" t="s">
        <v>840</v>
      </c>
      <c r="E712" s="110" t="s">
        <v>1309</v>
      </c>
    </row>
    <row r="713" spans="1:5" x14ac:dyDescent="0.25">
      <c r="A713" s="5"/>
      <c r="B713" s="120" t="s">
        <v>1317</v>
      </c>
      <c r="C713" s="108" t="s">
        <v>846</v>
      </c>
      <c r="D713" s="108" t="s">
        <v>840</v>
      </c>
      <c r="E713" s="110" t="s">
        <v>882</v>
      </c>
    </row>
    <row r="714" spans="1:5" x14ac:dyDescent="0.25">
      <c r="A714" s="5"/>
      <c r="B714" s="120" t="s">
        <v>1317</v>
      </c>
      <c r="C714" s="108" t="s">
        <v>846</v>
      </c>
      <c r="D714" s="108" t="s">
        <v>840</v>
      </c>
      <c r="E714" s="110" t="s">
        <v>1081</v>
      </c>
    </row>
    <row r="715" spans="1:5" x14ac:dyDescent="0.25">
      <c r="A715" s="5"/>
      <c r="B715" s="120" t="s">
        <v>1317</v>
      </c>
      <c r="C715" s="108" t="s">
        <v>846</v>
      </c>
      <c r="D715" s="108" t="s">
        <v>840</v>
      </c>
      <c r="E715" s="110" t="s">
        <v>1081</v>
      </c>
    </row>
    <row r="716" spans="1:5" x14ac:dyDescent="0.25">
      <c r="A716" s="5"/>
      <c r="B716" s="120" t="s">
        <v>1317</v>
      </c>
      <c r="C716" s="108" t="s">
        <v>846</v>
      </c>
      <c r="D716" s="108" t="s">
        <v>840</v>
      </c>
      <c r="E716" s="110" t="s">
        <v>959</v>
      </c>
    </row>
    <row r="717" spans="1:5" x14ac:dyDescent="0.25">
      <c r="A717" s="5"/>
      <c r="B717" s="120" t="s">
        <v>1317</v>
      </c>
      <c r="C717" s="108" t="s">
        <v>846</v>
      </c>
      <c r="D717" s="108" t="s">
        <v>840</v>
      </c>
      <c r="E717" s="110" t="s">
        <v>900</v>
      </c>
    </row>
    <row r="718" spans="1:5" x14ac:dyDescent="0.25">
      <c r="A718" s="5"/>
      <c r="B718" s="120" t="s">
        <v>1317</v>
      </c>
      <c r="C718" s="108" t="s">
        <v>846</v>
      </c>
      <c r="D718" s="108" t="s">
        <v>840</v>
      </c>
      <c r="E718" s="110" t="s">
        <v>1039</v>
      </c>
    </row>
    <row r="719" spans="1:5" x14ac:dyDescent="0.25">
      <c r="A719" s="5"/>
      <c r="B719" s="120" t="s">
        <v>1317</v>
      </c>
      <c r="C719" s="108" t="s">
        <v>846</v>
      </c>
      <c r="D719" s="108" t="s">
        <v>840</v>
      </c>
      <c r="E719" s="110" t="s">
        <v>916</v>
      </c>
    </row>
    <row r="720" spans="1:5" x14ac:dyDescent="0.25">
      <c r="A720" s="5"/>
      <c r="B720" s="120" t="s">
        <v>1317</v>
      </c>
      <c r="C720" s="108" t="s">
        <v>846</v>
      </c>
      <c r="D720" s="108" t="s">
        <v>840</v>
      </c>
      <c r="E720" s="110" t="s">
        <v>957</v>
      </c>
    </row>
    <row r="721" spans="1:5" x14ac:dyDescent="0.25">
      <c r="A721" s="5"/>
      <c r="B721" s="120" t="s">
        <v>1317</v>
      </c>
      <c r="C721" s="108" t="s">
        <v>846</v>
      </c>
      <c r="D721" s="108" t="s">
        <v>840</v>
      </c>
      <c r="E721" s="110" t="s">
        <v>968</v>
      </c>
    </row>
    <row r="722" spans="1:5" x14ac:dyDescent="0.25">
      <c r="A722" s="5"/>
      <c r="B722" s="120" t="s">
        <v>1317</v>
      </c>
      <c r="C722" s="108" t="s">
        <v>846</v>
      </c>
      <c r="D722" s="108" t="s">
        <v>840</v>
      </c>
      <c r="E722" s="110" t="s">
        <v>1319</v>
      </c>
    </row>
    <row r="723" spans="1:5" x14ac:dyDescent="0.25">
      <c r="A723" s="5"/>
      <c r="B723" s="120" t="s">
        <v>1317</v>
      </c>
      <c r="C723" s="108" t="s">
        <v>846</v>
      </c>
      <c r="D723" s="108" t="s">
        <v>840</v>
      </c>
      <c r="E723" s="110" t="s">
        <v>1319</v>
      </c>
    </row>
    <row r="724" spans="1:5" x14ac:dyDescent="0.25">
      <c r="A724" s="5"/>
      <c r="B724" s="120" t="s">
        <v>1317</v>
      </c>
      <c r="C724" s="108" t="s">
        <v>842</v>
      </c>
      <c r="D724" s="108" t="s">
        <v>840</v>
      </c>
      <c r="E724" s="110" t="s">
        <v>1320</v>
      </c>
    </row>
    <row r="725" spans="1:5" x14ac:dyDescent="0.25">
      <c r="A725" s="5"/>
      <c r="B725" s="120" t="s">
        <v>1317</v>
      </c>
      <c r="C725" s="108" t="s">
        <v>842</v>
      </c>
      <c r="D725" s="108" t="s">
        <v>840</v>
      </c>
      <c r="E725" s="110" t="s">
        <v>1321</v>
      </c>
    </row>
    <row r="726" spans="1:5" x14ac:dyDescent="0.25">
      <c r="A726" s="5"/>
      <c r="B726" s="120" t="s">
        <v>1317</v>
      </c>
      <c r="C726" s="108" t="s">
        <v>1322</v>
      </c>
      <c r="D726" s="108" t="s">
        <v>840</v>
      </c>
      <c r="E726" s="110" t="s">
        <v>91</v>
      </c>
    </row>
    <row r="727" spans="1:5" x14ac:dyDescent="0.25">
      <c r="A727" s="5"/>
      <c r="B727" s="120" t="s">
        <v>1317</v>
      </c>
      <c r="C727" s="108" t="s">
        <v>969</v>
      </c>
      <c r="D727" s="108" t="s">
        <v>840</v>
      </c>
      <c r="E727" s="110" t="s">
        <v>91</v>
      </c>
    </row>
    <row r="728" spans="1:5" x14ac:dyDescent="0.25">
      <c r="A728" s="5"/>
      <c r="B728" s="120" t="s">
        <v>1317</v>
      </c>
      <c r="C728" s="108" t="s">
        <v>908</v>
      </c>
      <c r="D728" s="108" t="s">
        <v>840</v>
      </c>
      <c r="E728" s="110" t="s">
        <v>91</v>
      </c>
    </row>
    <row r="729" spans="1:5" x14ac:dyDescent="0.25">
      <c r="A729" s="5"/>
      <c r="B729" s="120" t="s">
        <v>1317</v>
      </c>
      <c r="C729" s="108" t="s">
        <v>1323</v>
      </c>
      <c r="D729" s="108" t="s">
        <v>840</v>
      </c>
      <c r="E729" s="110" t="s">
        <v>91</v>
      </c>
    </row>
    <row r="730" spans="1:5" x14ac:dyDescent="0.25">
      <c r="A730" s="5"/>
      <c r="B730" s="120" t="s">
        <v>1317</v>
      </c>
      <c r="C730" s="108" t="s">
        <v>1324</v>
      </c>
      <c r="D730" s="108" t="s">
        <v>840</v>
      </c>
      <c r="E730" s="110" t="s">
        <v>91</v>
      </c>
    </row>
    <row r="731" spans="1:5" x14ac:dyDescent="0.25">
      <c r="A731" s="5"/>
      <c r="B731" s="120" t="s">
        <v>1317</v>
      </c>
      <c r="C731" s="108" t="s">
        <v>864</v>
      </c>
      <c r="D731" s="108" t="s">
        <v>840</v>
      </c>
      <c r="E731" s="110" t="s">
        <v>91</v>
      </c>
    </row>
    <row r="732" spans="1:5" x14ac:dyDescent="0.25">
      <c r="A732" s="5"/>
      <c r="B732" s="120" t="s">
        <v>1317</v>
      </c>
      <c r="C732" s="108" t="s">
        <v>1325</v>
      </c>
      <c r="D732" s="108" t="s">
        <v>840</v>
      </c>
      <c r="E732" s="110" t="s">
        <v>91</v>
      </c>
    </row>
    <row r="733" spans="1:5" x14ac:dyDescent="0.25">
      <c r="A733" s="5"/>
      <c r="B733" s="120" t="s">
        <v>1317</v>
      </c>
      <c r="C733" s="108" t="s">
        <v>1219</v>
      </c>
      <c r="D733" s="108" t="s">
        <v>840</v>
      </c>
      <c r="E733" s="110" t="s">
        <v>91</v>
      </c>
    </row>
    <row r="734" spans="1:5" x14ac:dyDescent="0.25">
      <c r="A734" s="5"/>
      <c r="B734" s="120" t="s">
        <v>1317</v>
      </c>
      <c r="C734" s="108" t="s">
        <v>1326</v>
      </c>
      <c r="D734" s="108" t="s">
        <v>840</v>
      </c>
      <c r="E734" s="110" t="s">
        <v>91</v>
      </c>
    </row>
    <row r="735" spans="1:5" x14ac:dyDescent="0.25">
      <c r="A735" s="5"/>
      <c r="B735" s="120" t="s">
        <v>1317</v>
      </c>
      <c r="C735" s="108" t="s">
        <v>932</v>
      </c>
      <c r="D735" s="108" t="s">
        <v>840</v>
      </c>
      <c r="E735" s="110" t="s">
        <v>91</v>
      </c>
    </row>
    <row r="736" spans="1:5" x14ac:dyDescent="0.25">
      <c r="A736" s="5"/>
      <c r="B736" s="120" t="s">
        <v>1317</v>
      </c>
      <c r="C736" s="108" t="s">
        <v>870</v>
      </c>
      <c r="D736" s="108" t="s">
        <v>840</v>
      </c>
      <c r="E736" s="110" t="s">
        <v>91</v>
      </c>
    </row>
    <row r="737" spans="1:5" x14ac:dyDescent="0.25">
      <c r="A737" s="5"/>
      <c r="B737" s="120" t="s">
        <v>1317</v>
      </c>
      <c r="C737" s="108" t="s">
        <v>1326</v>
      </c>
      <c r="D737" s="108" t="s">
        <v>840</v>
      </c>
      <c r="E737" s="110" t="s">
        <v>91</v>
      </c>
    </row>
    <row r="738" spans="1:5" x14ac:dyDescent="0.25">
      <c r="A738" s="5"/>
      <c r="B738" s="120" t="s">
        <v>1317</v>
      </c>
      <c r="C738" s="108" t="s">
        <v>1251</v>
      </c>
      <c r="D738" s="108" t="s">
        <v>840</v>
      </c>
      <c r="E738" s="110" t="s">
        <v>91</v>
      </c>
    </row>
    <row r="739" spans="1:5" x14ac:dyDescent="0.25">
      <c r="A739" s="5"/>
      <c r="B739" s="120" t="s">
        <v>1317</v>
      </c>
      <c r="C739" s="108" t="s">
        <v>1327</v>
      </c>
      <c r="D739" s="108" t="s">
        <v>840</v>
      </c>
      <c r="E739" s="110" t="s">
        <v>91</v>
      </c>
    </row>
    <row r="740" spans="1:5" x14ac:dyDescent="0.25">
      <c r="A740" s="5"/>
      <c r="B740" s="120" t="s">
        <v>1317</v>
      </c>
      <c r="C740" s="108" t="s">
        <v>1328</v>
      </c>
      <c r="D740" s="108" t="s">
        <v>840</v>
      </c>
      <c r="E740" s="110" t="s">
        <v>91</v>
      </c>
    </row>
    <row r="741" spans="1:5" x14ac:dyDescent="0.25">
      <c r="A741" s="5"/>
      <c r="B741" s="120" t="s">
        <v>1317</v>
      </c>
      <c r="C741" s="108" t="s">
        <v>888</v>
      </c>
      <c r="D741" s="108" t="s">
        <v>840</v>
      </c>
      <c r="E741" s="110" t="s">
        <v>91</v>
      </c>
    </row>
    <row r="742" spans="1:5" x14ac:dyDescent="0.25">
      <c r="A742" s="5"/>
      <c r="B742" s="120" t="s">
        <v>1317</v>
      </c>
      <c r="C742" s="108" t="s">
        <v>1225</v>
      </c>
      <c r="D742" s="108" t="s">
        <v>840</v>
      </c>
      <c r="E742" s="110" t="s">
        <v>91</v>
      </c>
    </row>
    <row r="743" spans="1:5" x14ac:dyDescent="0.25">
      <c r="A743" s="5"/>
      <c r="B743" s="120" t="s">
        <v>1317</v>
      </c>
      <c r="C743" s="108" t="s">
        <v>876</v>
      </c>
      <c r="D743" s="108" t="s">
        <v>840</v>
      </c>
      <c r="E743" s="110" t="s">
        <v>91</v>
      </c>
    </row>
    <row r="744" spans="1:5" x14ac:dyDescent="0.25">
      <c r="A744" s="5"/>
      <c r="B744" s="120" t="s">
        <v>1317</v>
      </c>
      <c r="C744" s="108" t="s">
        <v>1034</v>
      </c>
      <c r="D744" s="108" t="s">
        <v>840</v>
      </c>
      <c r="E744" s="110" t="s">
        <v>91</v>
      </c>
    </row>
    <row r="745" spans="1:5" x14ac:dyDescent="0.25">
      <c r="A745" s="5"/>
      <c r="B745" s="120" t="s">
        <v>1317</v>
      </c>
      <c r="C745" s="108" t="s">
        <v>1231</v>
      </c>
      <c r="D745" s="108" t="s">
        <v>840</v>
      </c>
      <c r="E745" s="110" t="s">
        <v>91</v>
      </c>
    </row>
    <row r="746" spans="1:5" x14ac:dyDescent="0.25">
      <c r="A746" s="5"/>
      <c r="B746" s="120" t="s">
        <v>1317</v>
      </c>
      <c r="C746" s="108" t="s">
        <v>864</v>
      </c>
      <c r="D746" s="108" t="s">
        <v>840</v>
      </c>
      <c r="E746" s="110" t="s">
        <v>877</v>
      </c>
    </row>
    <row r="747" spans="1:5" x14ac:dyDescent="0.25">
      <c r="A747" s="5"/>
      <c r="B747" s="120" t="s">
        <v>1329</v>
      </c>
      <c r="C747" s="108" t="s">
        <v>864</v>
      </c>
      <c r="D747" s="108" t="s">
        <v>840</v>
      </c>
      <c r="E747" s="110" t="s">
        <v>877</v>
      </c>
    </row>
    <row r="748" spans="1:5" x14ac:dyDescent="0.25">
      <c r="A748" s="5"/>
      <c r="B748" s="120" t="s">
        <v>1330</v>
      </c>
      <c r="C748" s="108" t="s">
        <v>941</v>
      </c>
      <c r="D748" s="108" t="s">
        <v>723</v>
      </c>
      <c r="E748" s="110" t="s">
        <v>920</v>
      </c>
    </row>
    <row r="749" spans="1:5" x14ac:dyDescent="0.25">
      <c r="A749" s="5"/>
      <c r="B749" s="120" t="s">
        <v>1330</v>
      </c>
      <c r="C749" s="108" t="s">
        <v>921</v>
      </c>
      <c r="D749" s="108" t="s">
        <v>723</v>
      </c>
      <c r="E749" s="110" t="s">
        <v>940</v>
      </c>
    </row>
    <row r="750" spans="1:5" x14ac:dyDescent="0.25">
      <c r="A750" s="5"/>
      <c r="B750" s="120" t="s">
        <v>1330</v>
      </c>
      <c r="C750" s="108" t="s">
        <v>922</v>
      </c>
      <c r="D750" s="108" t="s">
        <v>723</v>
      </c>
      <c r="E750" s="110" t="s">
        <v>920</v>
      </c>
    </row>
    <row r="751" spans="1:5" x14ac:dyDescent="0.25">
      <c r="A751" s="5"/>
      <c r="B751" s="120" t="s">
        <v>1331</v>
      </c>
      <c r="C751" s="108" t="s">
        <v>864</v>
      </c>
      <c r="D751" s="108" t="s">
        <v>840</v>
      </c>
      <c r="E751" s="110" t="s">
        <v>877</v>
      </c>
    </row>
    <row r="752" spans="1:5" x14ac:dyDescent="0.25">
      <c r="A752" s="5"/>
      <c r="B752" s="120" t="s">
        <v>1332</v>
      </c>
      <c r="C752" s="108" t="s">
        <v>842</v>
      </c>
      <c r="D752" s="108" t="s">
        <v>713</v>
      </c>
      <c r="E752" s="110" t="s">
        <v>1333</v>
      </c>
    </row>
    <row r="753" spans="1:5" x14ac:dyDescent="0.25">
      <c r="A753" s="5"/>
      <c r="B753" s="120" t="s">
        <v>1332</v>
      </c>
      <c r="C753" s="108" t="s">
        <v>1334</v>
      </c>
      <c r="D753" s="108" t="s">
        <v>713</v>
      </c>
      <c r="E753" s="110" t="s">
        <v>1285</v>
      </c>
    </row>
    <row r="754" spans="1:5" x14ac:dyDescent="0.25">
      <c r="A754" s="5"/>
      <c r="B754" s="120" t="s">
        <v>1332</v>
      </c>
      <c r="C754" s="108" t="s">
        <v>846</v>
      </c>
      <c r="D754" s="108" t="s">
        <v>713</v>
      </c>
      <c r="E754" s="110" t="s">
        <v>1080</v>
      </c>
    </row>
    <row r="755" spans="1:5" x14ac:dyDescent="0.25">
      <c r="A755" s="5"/>
      <c r="B755" s="120" t="s">
        <v>1332</v>
      </c>
      <c r="C755" s="108" t="s">
        <v>846</v>
      </c>
      <c r="D755" s="108" t="s">
        <v>713</v>
      </c>
      <c r="E755" s="110" t="s">
        <v>1081</v>
      </c>
    </row>
    <row r="756" spans="1:5" x14ac:dyDescent="0.25">
      <c r="A756" s="5"/>
      <c r="B756" s="120" t="s">
        <v>1332</v>
      </c>
      <c r="C756" s="108" t="s">
        <v>846</v>
      </c>
      <c r="D756" s="108" t="s">
        <v>713</v>
      </c>
      <c r="E756" s="110" t="s">
        <v>957</v>
      </c>
    </row>
    <row r="757" spans="1:5" x14ac:dyDescent="0.25">
      <c r="A757" s="5"/>
      <c r="B757" s="120" t="s">
        <v>1332</v>
      </c>
      <c r="C757" s="108" t="s">
        <v>846</v>
      </c>
      <c r="D757" s="108" t="s">
        <v>713</v>
      </c>
      <c r="E757" s="110" t="s">
        <v>1096</v>
      </c>
    </row>
    <row r="758" spans="1:5" x14ac:dyDescent="0.25">
      <c r="A758" s="5"/>
      <c r="B758" s="120" t="s">
        <v>1332</v>
      </c>
      <c r="C758" s="108" t="s">
        <v>846</v>
      </c>
      <c r="D758" s="108" t="s">
        <v>713</v>
      </c>
      <c r="E758" s="110" t="s">
        <v>1096</v>
      </c>
    </row>
    <row r="759" spans="1:5" x14ac:dyDescent="0.25">
      <c r="A759" s="5"/>
      <c r="B759" s="120" t="s">
        <v>1332</v>
      </c>
      <c r="C759" s="108" t="s">
        <v>846</v>
      </c>
      <c r="D759" s="108" t="s">
        <v>713</v>
      </c>
      <c r="E759" s="110" t="s">
        <v>1335</v>
      </c>
    </row>
    <row r="760" spans="1:5" x14ac:dyDescent="0.25">
      <c r="A760" s="5"/>
      <c r="B760" s="120" t="s">
        <v>1332</v>
      </c>
      <c r="C760" s="108" t="s">
        <v>846</v>
      </c>
      <c r="D760" s="108" t="s">
        <v>713</v>
      </c>
      <c r="E760" s="110" t="s">
        <v>1336</v>
      </c>
    </row>
    <row r="761" spans="1:5" x14ac:dyDescent="0.25">
      <c r="A761" s="5"/>
      <c r="B761" s="120" t="s">
        <v>1332</v>
      </c>
      <c r="C761" s="108" t="s">
        <v>846</v>
      </c>
      <c r="D761" s="108" t="s">
        <v>713</v>
      </c>
      <c r="E761" s="110" t="s">
        <v>1337</v>
      </c>
    </row>
    <row r="762" spans="1:5" x14ac:dyDescent="0.25">
      <c r="A762" s="5"/>
      <c r="B762" s="120" t="s">
        <v>1332</v>
      </c>
      <c r="C762" s="108" t="s">
        <v>846</v>
      </c>
      <c r="D762" s="108" t="s">
        <v>713</v>
      </c>
      <c r="E762" s="110" t="s">
        <v>1338</v>
      </c>
    </row>
    <row r="763" spans="1:5" x14ac:dyDescent="0.25">
      <c r="A763" s="5"/>
      <c r="B763" s="120" t="s">
        <v>1332</v>
      </c>
      <c r="C763" s="108" t="s">
        <v>870</v>
      </c>
      <c r="D763" s="108" t="s">
        <v>713</v>
      </c>
      <c r="E763" s="110" t="s">
        <v>91</v>
      </c>
    </row>
    <row r="764" spans="1:5" x14ac:dyDescent="0.25">
      <c r="A764" s="5"/>
      <c r="B764" s="120" t="s">
        <v>1332</v>
      </c>
      <c r="C764" s="108" t="s">
        <v>934</v>
      </c>
      <c r="D764" s="108" t="s">
        <v>713</v>
      </c>
      <c r="E764" s="110" t="s">
        <v>91</v>
      </c>
    </row>
    <row r="765" spans="1:5" x14ac:dyDescent="0.25">
      <c r="A765" s="5"/>
      <c r="B765" s="120" t="s">
        <v>1332</v>
      </c>
      <c r="C765" s="108" t="s">
        <v>969</v>
      </c>
      <c r="D765" s="108" t="s">
        <v>713</v>
      </c>
      <c r="E765" s="110" t="s">
        <v>91</v>
      </c>
    </row>
    <row r="766" spans="1:5" x14ac:dyDescent="0.25">
      <c r="A766" s="5"/>
      <c r="B766" s="120" t="s">
        <v>1332</v>
      </c>
      <c r="C766" s="108" t="s">
        <v>884</v>
      </c>
      <c r="D766" s="108" t="s">
        <v>713</v>
      </c>
      <c r="E766" s="110" t="s">
        <v>91</v>
      </c>
    </row>
    <row r="767" spans="1:5" x14ac:dyDescent="0.25">
      <c r="A767" s="5"/>
      <c r="B767" s="120" t="s">
        <v>1332</v>
      </c>
      <c r="C767" s="108" t="s">
        <v>1339</v>
      </c>
      <c r="D767" s="108" t="s">
        <v>713</v>
      </c>
      <c r="E767" s="110" t="s">
        <v>91</v>
      </c>
    </row>
    <row r="768" spans="1:5" x14ac:dyDescent="0.25">
      <c r="A768" s="5"/>
      <c r="B768" s="120" t="s">
        <v>1332</v>
      </c>
      <c r="C768" s="108" t="s">
        <v>1340</v>
      </c>
      <c r="D768" s="108" t="s">
        <v>713</v>
      </c>
      <c r="E768" s="110" t="s">
        <v>91</v>
      </c>
    </row>
    <row r="769" spans="1:5" x14ac:dyDescent="0.25">
      <c r="A769" s="5"/>
      <c r="B769" s="120" t="s">
        <v>1332</v>
      </c>
      <c r="C769" s="108" t="s">
        <v>1196</v>
      </c>
      <c r="D769" s="108" t="s">
        <v>713</v>
      </c>
      <c r="E769" s="110" t="s">
        <v>91</v>
      </c>
    </row>
    <row r="770" spans="1:5" x14ac:dyDescent="0.25">
      <c r="A770" s="5"/>
      <c r="B770" s="120" t="s">
        <v>1332</v>
      </c>
      <c r="C770" s="108" t="s">
        <v>864</v>
      </c>
      <c r="D770" s="108" t="s">
        <v>494</v>
      </c>
      <c r="E770" s="110" t="s">
        <v>877</v>
      </c>
    </row>
    <row r="771" spans="1:5" x14ac:dyDescent="0.25">
      <c r="A771" s="5"/>
      <c r="B771" s="120" t="s">
        <v>1341</v>
      </c>
      <c r="C771" s="108" t="s">
        <v>919</v>
      </c>
      <c r="D771" s="108" t="s">
        <v>713</v>
      </c>
      <c r="E771" s="110" t="s">
        <v>940</v>
      </c>
    </row>
    <row r="772" spans="1:5" x14ac:dyDescent="0.25">
      <c r="A772" s="5"/>
      <c r="B772" s="120" t="s">
        <v>1341</v>
      </c>
      <c r="C772" s="108" t="s">
        <v>941</v>
      </c>
      <c r="D772" s="108" t="s">
        <v>713</v>
      </c>
      <c r="E772" s="110" t="s">
        <v>940</v>
      </c>
    </row>
    <row r="773" spans="1:5" x14ac:dyDescent="0.25">
      <c r="A773" s="5"/>
      <c r="B773" s="120" t="s">
        <v>1341</v>
      </c>
      <c r="C773" s="108" t="s">
        <v>921</v>
      </c>
      <c r="D773" s="108" t="s">
        <v>713</v>
      </c>
      <c r="E773" s="110" t="s">
        <v>940</v>
      </c>
    </row>
    <row r="774" spans="1:5" x14ac:dyDescent="0.25">
      <c r="A774" s="5"/>
      <c r="B774" s="120" t="s">
        <v>1341</v>
      </c>
      <c r="C774" s="108" t="s">
        <v>1342</v>
      </c>
      <c r="D774" s="108" t="s">
        <v>494</v>
      </c>
      <c r="E774" s="110" t="s">
        <v>920</v>
      </c>
    </row>
    <row r="775" spans="1:5" x14ac:dyDescent="0.25">
      <c r="A775" s="5"/>
      <c r="B775" s="120" t="s">
        <v>1343</v>
      </c>
      <c r="C775" s="108" t="s">
        <v>1344</v>
      </c>
      <c r="D775" s="108" t="s">
        <v>713</v>
      </c>
      <c r="E775" s="110" t="s">
        <v>940</v>
      </c>
    </row>
    <row r="776" spans="1:5" x14ac:dyDescent="0.25">
      <c r="A776" s="5"/>
      <c r="B776" s="120" t="s">
        <v>1345</v>
      </c>
      <c r="C776" s="108" t="s">
        <v>1346</v>
      </c>
      <c r="D776" s="108" t="s">
        <v>713</v>
      </c>
      <c r="E776" s="110" t="s">
        <v>1113</v>
      </c>
    </row>
    <row r="777" spans="1:5" x14ac:dyDescent="0.25">
      <c r="A777" s="5"/>
      <c r="B777" s="120" t="s">
        <v>1345</v>
      </c>
      <c r="C777" s="108" t="s">
        <v>1086</v>
      </c>
      <c r="D777" s="108" t="s">
        <v>713</v>
      </c>
      <c r="E777" s="110" t="s">
        <v>82</v>
      </c>
    </row>
    <row r="778" spans="1:5" x14ac:dyDescent="0.25">
      <c r="A778" s="5"/>
      <c r="B778" s="120" t="s">
        <v>1345</v>
      </c>
      <c r="C778" s="108" t="s">
        <v>1347</v>
      </c>
      <c r="D778" s="108" t="s">
        <v>713</v>
      </c>
      <c r="E778" s="110" t="s">
        <v>82</v>
      </c>
    </row>
    <row r="779" spans="1:5" x14ac:dyDescent="0.25">
      <c r="A779" s="5"/>
      <c r="B779" s="120" t="s">
        <v>1345</v>
      </c>
      <c r="C779" s="108" t="s">
        <v>1348</v>
      </c>
      <c r="D779" s="108" t="s">
        <v>713</v>
      </c>
      <c r="E779" s="110" t="s">
        <v>82</v>
      </c>
    </row>
    <row r="780" spans="1:5" x14ac:dyDescent="0.25">
      <c r="A780" s="5"/>
      <c r="B780" s="120" t="s">
        <v>1345</v>
      </c>
      <c r="C780" s="108" t="s">
        <v>908</v>
      </c>
      <c r="D780" s="108" t="s">
        <v>713</v>
      </c>
      <c r="E780" s="110" t="s">
        <v>82</v>
      </c>
    </row>
    <row r="781" spans="1:5" x14ac:dyDescent="0.25">
      <c r="A781" s="5"/>
      <c r="B781" s="120" t="s">
        <v>1345</v>
      </c>
      <c r="C781" s="108" t="s">
        <v>1349</v>
      </c>
      <c r="D781" s="108" t="s">
        <v>713</v>
      </c>
      <c r="E781" s="110" t="s">
        <v>82</v>
      </c>
    </row>
    <row r="782" spans="1:5" x14ac:dyDescent="0.25">
      <c r="A782" s="5"/>
      <c r="B782" s="120" t="s">
        <v>1345</v>
      </c>
      <c r="C782" s="108" t="s">
        <v>846</v>
      </c>
      <c r="D782" s="108" t="s">
        <v>713</v>
      </c>
      <c r="E782" s="110" t="s">
        <v>1078</v>
      </c>
    </row>
    <row r="783" spans="1:5" x14ac:dyDescent="0.25">
      <c r="A783" s="5"/>
      <c r="B783" s="120" t="s">
        <v>1345</v>
      </c>
      <c r="C783" s="108" t="s">
        <v>846</v>
      </c>
      <c r="D783" s="108" t="s">
        <v>713</v>
      </c>
      <c r="E783" s="110" t="s">
        <v>882</v>
      </c>
    </row>
    <row r="784" spans="1:5" x14ac:dyDescent="0.25">
      <c r="A784" s="5"/>
      <c r="B784" s="120" t="s">
        <v>1345</v>
      </c>
      <c r="C784" s="108" t="s">
        <v>846</v>
      </c>
      <c r="D784" s="108" t="s">
        <v>713</v>
      </c>
      <c r="E784" s="110" t="s">
        <v>1081</v>
      </c>
    </row>
    <row r="785" spans="1:5" x14ac:dyDescent="0.25">
      <c r="A785" s="5"/>
      <c r="B785" s="120" t="s">
        <v>1345</v>
      </c>
      <c r="C785" s="108" t="s">
        <v>846</v>
      </c>
      <c r="D785" s="108" t="s">
        <v>713</v>
      </c>
      <c r="E785" s="110" t="s">
        <v>1081</v>
      </c>
    </row>
    <row r="786" spans="1:5" x14ac:dyDescent="0.25">
      <c r="A786" s="5"/>
      <c r="B786" s="120" t="s">
        <v>1345</v>
      </c>
      <c r="C786" s="108" t="s">
        <v>846</v>
      </c>
      <c r="D786" s="108" t="s">
        <v>713</v>
      </c>
      <c r="E786" s="110" t="s">
        <v>1122</v>
      </c>
    </row>
    <row r="787" spans="1:5" x14ac:dyDescent="0.25">
      <c r="A787" s="5"/>
      <c r="B787" s="120" t="s">
        <v>1345</v>
      </c>
      <c r="C787" s="108" t="s">
        <v>864</v>
      </c>
      <c r="D787" s="108" t="s">
        <v>713</v>
      </c>
      <c r="E787" s="110" t="s">
        <v>917</v>
      </c>
    </row>
    <row r="788" spans="1:5" x14ac:dyDescent="0.25">
      <c r="A788" s="5"/>
      <c r="B788" s="120" t="s">
        <v>1350</v>
      </c>
      <c r="C788" s="108" t="s">
        <v>919</v>
      </c>
      <c r="D788" s="108" t="s">
        <v>713</v>
      </c>
      <c r="E788" s="110" t="s">
        <v>920</v>
      </c>
    </row>
    <row r="789" spans="1:5" x14ac:dyDescent="0.25">
      <c r="A789" s="5"/>
      <c r="B789" s="120" t="s">
        <v>1350</v>
      </c>
      <c r="C789" s="108" t="s">
        <v>941</v>
      </c>
      <c r="D789" s="108" t="s">
        <v>713</v>
      </c>
      <c r="E789" s="110" t="s">
        <v>920</v>
      </c>
    </row>
    <row r="790" spans="1:5" x14ac:dyDescent="0.25">
      <c r="A790" s="5"/>
      <c r="B790" s="120" t="s">
        <v>1350</v>
      </c>
      <c r="C790" s="108" t="s">
        <v>921</v>
      </c>
      <c r="D790" s="108" t="s">
        <v>713</v>
      </c>
      <c r="E790" s="110" t="s">
        <v>920</v>
      </c>
    </row>
    <row r="791" spans="1:5" x14ac:dyDescent="0.25">
      <c r="A791" s="5"/>
      <c r="B791" s="120" t="s">
        <v>1350</v>
      </c>
      <c r="C791" s="108" t="s">
        <v>1351</v>
      </c>
      <c r="D791" s="108" t="s">
        <v>713</v>
      </c>
      <c r="E791" s="110" t="s">
        <v>920</v>
      </c>
    </row>
    <row r="792" spans="1:5" x14ac:dyDescent="0.25">
      <c r="A792" s="5"/>
      <c r="B792" s="120" t="s">
        <v>1350</v>
      </c>
      <c r="C792" s="108" t="s">
        <v>973</v>
      </c>
      <c r="D792" s="108" t="s">
        <v>713</v>
      </c>
      <c r="E792" s="110" t="s">
        <v>925</v>
      </c>
    </row>
    <row r="793" spans="1:5" x14ac:dyDescent="0.25">
      <c r="A793" s="5"/>
      <c r="B793" s="120" t="s">
        <v>1350</v>
      </c>
      <c r="C793" s="108" t="s">
        <v>942</v>
      </c>
      <c r="D793" s="108" t="s">
        <v>713</v>
      </c>
      <c r="E793" s="110" t="s">
        <v>920</v>
      </c>
    </row>
    <row r="794" spans="1:5" x14ac:dyDescent="0.25">
      <c r="A794" s="5"/>
      <c r="B794" s="120" t="s">
        <v>1350</v>
      </c>
      <c r="C794" s="108" t="s">
        <v>974</v>
      </c>
      <c r="D794" s="108" t="s">
        <v>713</v>
      </c>
      <c r="E794" s="110" t="s">
        <v>920</v>
      </c>
    </row>
    <row r="795" spans="1:5" x14ac:dyDescent="0.25">
      <c r="A795" s="5"/>
      <c r="B795" s="120" t="s">
        <v>1350</v>
      </c>
      <c r="C795" s="108" t="s">
        <v>922</v>
      </c>
      <c r="D795" s="108" t="s">
        <v>713</v>
      </c>
      <c r="E795" s="110" t="s">
        <v>920</v>
      </c>
    </row>
    <row r="796" spans="1:5" x14ac:dyDescent="0.25">
      <c r="A796" s="5"/>
      <c r="B796" s="120" t="s">
        <v>1350</v>
      </c>
      <c r="C796" s="108" t="s">
        <v>1007</v>
      </c>
      <c r="D796" s="108" t="s">
        <v>713</v>
      </c>
      <c r="E796" s="110" t="s">
        <v>920</v>
      </c>
    </row>
    <row r="797" spans="1:5" x14ac:dyDescent="0.25">
      <c r="A797" s="5"/>
      <c r="B797" s="120" t="s">
        <v>1350</v>
      </c>
      <c r="C797" s="108" t="s">
        <v>1009</v>
      </c>
      <c r="D797" s="108" t="s">
        <v>713</v>
      </c>
      <c r="E797" s="110" t="s">
        <v>920</v>
      </c>
    </row>
    <row r="798" spans="1:5" x14ac:dyDescent="0.25">
      <c r="A798" s="5"/>
      <c r="B798" s="120" t="s">
        <v>1350</v>
      </c>
      <c r="C798" s="108" t="s">
        <v>1239</v>
      </c>
      <c r="D798" s="108" t="s">
        <v>713</v>
      </c>
      <c r="E798" s="110" t="s">
        <v>920</v>
      </c>
    </row>
    <row r="799" spans="1:5" x14ac:dyDescent="0.25">
      <c r="A799" s="5"/>
      <c r="B799" s="120" t="s">
        <v>1352</v>
      </c>
      <c r="C799" s="108" t="s">
        <v>864</v>
      </c>
      <c r="D799" s="108" t="s">
        <v>713</v>
      </c>
      <c r="E799" s="110" t="s">
        <v>917</v>
      </c>
    </row>
    <row r="800" spans="1:5" x14ac:dyDescent="0.25">
      <c r="A800" s="5"/>
      <c r="B800" s="120" t="s">
        <v>1353</v>
      </c>
      <c r="C800" s="108" t="s">
        <v>924</v>
      </c>
      <c r="D800" s="108" t="s">
        <v>713</v>
      </c>
      <c r="E800" s="110" t="s">
        <v>920</v>
      </c>
    </row>
    <row r="801" spans="1:5" x14ac:dyDescent="0.25">
      <c r="A801" s="5"/>
      <c r="B801" s="120" t="s">
        <v>1353</v>
      </c>
      <c r="C801" s="108" t="s">
        <v>1354</v>
      </c>
      <c r="D801" s="108" t="s">
        <v>713</v>
      </c>
      <c r="E801" s="110" t="s">
        <v>920</v>
      </c>
    </row>
    <row r="802" spans="1:5" x14ac:dyDescent="0.25">
      <c r="A802" s="5"/>
      <c r="B802" s="120" t="s">
        <v>1355</v>
      </c>
      <c r="C802" s="108" t="s">
        <v>1356</v>
      </c>
      <c r="D802" s="108" t="s">
        <v>713</v>
      </c>
      <c r="E802" s="110" t="s">
        <v>920</v>
      </c>
    </row>
    <row r="803" spans="1:5" x14ac:dyDescent="0.25">
      <c r="A803" s="5"/>
      <c r="B803" s="120" t="s">
        <v>1357</v>
      </c>
      <c r="C803" s="108" t="s">
        <v>924</v>
      </c>
      <c r="D803" s="108" t="s">
        <v>713</v>
      </c>
      <c r="E803" s="110" t="s">
        <v>920</v>
      </c>
    </row>
    <row r="804" spans="1:5" x14ac:dyDescent="0.25">
      <c r="A804" s="5"/>
      <c r="B804" s="120" t="s">
        <v>1357</v>
      </c>
      <c r="C804" s="108" t="s">
        <v>1358</v>
      </c>
      <c r="D804" s="108" t="s">
        <v>713</v>
      </c>
      <c r="E804" s="110" t="s">
        <v>920</v>
      </c>
    </row>
    <row r="805" spans="1:5" x14ac:dyDescent="0.25">
      <c r="A805" s="5"/>
      <c r="B805" s="120" t="s">
        <v>1359</v>
      </c>
      <c r="C805" s="108" t="s">
        <v>864</v>
      </c>
      <c r="D805" s="108" t="s">
        <v>713</v>
      </c>
      <c r="E805" s="110" t="s">
        <v>917</v>
      </c>
    </row>
    <row r="806" spans="1:5" x14ac:dyDescent="0.25">
      <c r="A806" s="5"/>
      <c r="B806" s="120" t="s">
        <v>1360</v>
      </c>
      <c r="C806" s="108" t="s">
        <v>1361</v>
      </c>
      <c r="D806" s="108" t="s">
        <v>713</v>
      </c>
      <c r="E806" s="110" t="s">
        <v>91</v>
      </c>
    </row>
    <row r="807" spans="1:5" x14ac:dyDescent="0.25">
      <c r="A807" s="5"/>
      <c r="B807" s="120" t="s">
        <v>1360</v>
      </c>
      <c r="C807" s="108" t="s">
        <v>869</v>
      </c>
      <c r="D807" s="108" t="s">
        <v>713</v>
      </c>
      <c r="E807" s="110" t="s">
        <v>91</v>
      </c>
    </row>
    <row r="808" spans="1:5" x14ac:dyDescent="0.25">
      <c r="A808" s="5"/>
      <c r="B808" s="120" t="s">
        <v>1360</v>
      </c>
      <c r="C808" s="108" t="s">
        <v>1362</v>
      </c>
      <c r="D808" s="108" t="s">
        <v>713</v>
      </c>
      <c r="E808" s="110" t="s">
        <v>91</v>
      </c>
    </row>
    <row r="809" spans="1:5" x14ac:dyDescent="0.25">
      <c r="A809" s="5"/>
      <c r="B809" s="120" t="s">
        <v>1360</v>
      </c>
      <c r="C809" s="108" t="s">
        <v>1363</v>
      </c>
      <c r="D809" s="108" t="s">
        <v>713</v>
      </c>
      <c r="E809" s="110" t="s">
        <v>91</v>
      </c>
    </row>
    <row r="810" spans="1:5" x14ac:dyDescent="0.25">
      <c r="A810" s="5"/>
      <c r="B810" s="120" t="s">
        <v>1360</v>
      </c>
      <c r="C810" s="108" t="s">
        <v>1364</v>
      </c>
      <c r="D810" s="108" t="s">
        <v>713</v>
      </c>
      <c r="E810" s="110" t="s">
        <v>91</v>
      </c>
    </row>
    <row r="811" spans="1:5" x14ac:dyDescent="0.25">
      <c r="A811" s="5"/>
      <c r="B811" s="120" t="s">
        <v>1365</v>
      </c>
      <c r="C811" s="108" t="s">
        <v>1037</v>
      </c>
      <c r="D811" s="108" t="s">
        <v>713</v>
      </c>
      <c r="E811" s="110" t="s">
        <v>91</v>
      </c>
    </row>
    <row r="812" spans="1:5" x14ac:dyDescent="0.25">
      <c r="A812" s="5"/>
      <c r="B812" s="120" t="s">
        <v>1365</v>
      </c>
      <c r="C812" s="108" t="s">
        <v>1362</v>
      </c>
      <c r="D812" s="108" t="s">
        <v>713</v>
      </c>
      <c r="E812" s="110" t="s">
        <v>91</v>
      </c>
    </row>
    <row r="813" spans="1:5" x14ac:dyDescent="0.25">
      <c r="A813" s="5"/>
      <c r="B813" s="120" t="s">
        <v>1366</v>
      </c>
      <c r="C813" s="108" t="s">
        <v>1367</v>
      </c>
      <c r="D813" s="108" t="s">
        <v>494</v>
      </c>
      <c r="E813" s="110" t="s">
        <v>82</v>
      </c>
    </row>
    <row r="814" spans="1:5" x14ac:dyDescent="0.25">
      <c r="A814" s="5"/>
      <c r="B814" s="120" t="s">
        <v>1368</v>
      </c>
      <c r="C814" s="108" t="s">
        <v>1369</v>
      </c>
      <c r="D814" s="108" t="s">
        <v>713</v>
      </c>
      <c r="E814" s="110" t="s">
        <v>82</v>
      </c>
    </row>
    <row r="815" spans="1:5" x14ac:dyDescent="0.25">
      <c r="A815" s="5"/>
      <c r="B815" s="120" t="s">
        <v>1368</v>
      </c>
      <c r="C815" s="108" t="s">
        <v>864</v>
      </c>
      <c r="D815" s="108" t="s">
        <v>713</v>
      </c>
      <c r="E815" s="110" t="s">
        <v>82</v>
      </c>
    </row>
    <row r="816" spans="1:5" x14ac:dyDescent="0.25">
      <c r="A816" s="5"/>
      <c r="B816" s="120" t="s">
        <v>1368</v>
      </c>
      <c r="C816" s="108" t="s">
        <v>1370</v>
      </c>
      <c r="D816" s="108" t="s">
        <v>713</v>
      </c>
      <c r="E816" s="110" t="s">
        <v>82</v>
      </c>
    </row>
    <row r="817" spans="1:5" x14ac:dyDescent="0.25">
      <c r="A817" s="5"/>
      <c r="B817" s="120" t="s">
        <v>1368</v>
      </c>
      <c r="C817" s="108" t="s">
        <v>1037</v>
      </c>
      <c r="D817" s="108" t="s">
        <v>713</v>
      </c>
      <c r="E817" s="110" t="s">
        <v>82</v>
      </c>
    </row>
    <row r="818" spans="1:5" x14ac:dyDescent="0.25">
      <c r="A818" s="5"/>
      <c r="B818" s="120" t="s">
        <v>1368</v>
      </c>
      <c r="C818" s="108" t="s">
        <v>1364</v>
      </c>
      <c r="D818" s="108" t="s">
        <v>713</v>
      </c>
      <c r="E818" s="110" t="s">
        <v>82</v>
      </c>
    </row>
    <row r="819" spans="1:5" x14ac:dyDescent="0.25">
      <c r="A819" s="5"/>
      <c r="B819" s="120" t="s">
        <v>1368</v>
      </c>
      <c r="C819" s="108" t="s">
        <v>1362</v>
      </c>
      <c r="D819" s="108" t="s">
        <v>713</v>
      </c>
      <c r="E819" s="110" t="s">
        <v>82</v>
      </c>
    </row>
    <row r="820" spans="1:5" x14ac:dyDescent="0.25">
      <c r="A820" s="5"/>
      <c r="B820" s="120" t="s">
        <v>1371</v>
      </c>
      <c r="C820" s="108" t="s">
        <v>1372</v>
      </c>
      <c r="D820" s="108" t="s">
        <v>494</v>
      </c>
      <c r="E820" s="110" t="s">
        <v>82</v>
      </c>
    </row>
    <row r="821" spans="1:5" x14ac:dyDescent="0.25">
      <c r="A821" s="5"/>
      <c r="B821" s="120" t="s">
        <v>1371</v>
      </c>
      <c r="C821" s="108" t="s">
        <v>1037</v>
      </c>
      <c r="D821" s="108" t="s">
        <v>494</v>
      </c>
      <c r="E821" s="110" t="s">
        <v>82</v>
      </c>
    </row>
    <row r="822" spans="1:5" x14ac:dyDescent="0.25">
      <c r="A822" s="5"/>
      <c r="B822" s="120" t="s">
        <v>1371</v>
      </c>
      <c r="C822" s="108" t="s">
        <v>1370</v>
      </c>
      <c r="D822" s="108" t="s">
        <v>494</v>
      </c>
      <c r="E822" s="110" t="s">
        <v>82</v>
      </c>
    </row>
    <row r="823" spans="1:5" x14ac:dyDescent="0.25">
      <c r="A823" s="5"/>
      <c r="B823" s="120" t="s">
        <v>1371</v>
      </c>
      <c r="C823" s="108" t="s">
        <v>869</v>
      </c>
      <c r="D823" s="108" t="s">
        <v>494</v>
      </c>
      <c r="E823" s="110" t="s">
        <v>82</v>
      </c>
    </row>
    <row r="824" spans="1:5" x14ac:dyDescent="0.25">
      <c r="A824" s="5"/>
      <c r="B824" s="120" t="s">
        <v>1371</v>
      </c>
      <c r="C824" s="108" t="s">
        <v>1364</v>
      </c>
      <c r="D824" s="108" t="s">
        <v>494</v>
      </c>
      <c r="E824" s="110" t="s">
        <v>82</v>
      </c>
    </row>
    <row r="825" spans="1:5" x14ac:dyDescent="0.25">
      <c r="A825" s="5"/>
      <c r="B825" s="120" t="s">
        <v>1371</v>
      </c>
      <c r="C825" s="108" t="s">
        <v>1037</v>
      </c>
      <c r="D825" s="108" t="s">
        <v>494</v>
      </c>
      <c r="E825" s="110" t="s">
        <v>82</v>
      </c>
    </row>
    <row r="826" spans="1:5" x14ac:dyDescent="0.25">
      <c r="A826" s="5"/>
      <c r="B826" s="120" t="s">
        <v>1371</v>
      </c>
      <c r="C826" s="108" t="s">
        <v>1362</v>
      </c>
      <c r="D826" s="108" t="s">
        <v>494</v>
      </c>
      <c r="E826" s="110" t="s">
        <v>82</v>
      </c>
    </row>
    <row r="827" spans="1:5" x14ac:dyDescent="0.25">
      <c r="A827" s="5"/>
      <c r="B827" s="120" t="s">
        <v>1373</v>
      </c>
      <c r="C827" s="108" t="s">
        <v>1374</v>
      </c>
      <c r="D827" s="108" t="s">
        <v>494</v>
      </c>
      <c r="E827" s="110" t="s">
        <v>82</v>
      </c>
    </row>
    <row r="828" spans="1:5" x14ac:dyDescent="0.25">
      <c r="A828" s="5"/>
      <c r="B828" s="120" t="s">
        <v>1375</v>
      </c>
      <c r="C828" s="108" t="s">
        <v>1369</v>
      </c>
      <c r="D828" s="108" t="s">
        <v>713</v>
      </c>
      <c r="E828" s="110" t="s">
        <v>91</v>
      </c>
    </row>
    <row r="829" spans="1:5" x14ac:dyDescent="0.25">
      <c r="A829" s="5"/>
      <c r="B829" s="120" t="s">
        <v>1375</v>
      </c>
      <c r="C829" s="108" t="s">
        <v>864</v>
      </c>
      <c r="D829" s="108" t="s">
        <v>713</v>
      </c>
      <c r="E829" s="110" t="s">
        <v>91</v>
      </c>
    </row>
    <row r="830" spans="1:5" x14ac:dyDescent="0.25">
      <c r="A830" s="5"/>
      <c r="B830" s="120" t="s">
        <v>1375</v>
      </c>
      <c r="C830" s="108" t="s">
        <v>1362</v>
      </c>
      <c r="D830" s="108" t="s">
        <v>713</v>
      </c>
      <c r="E830" s="110" t="s">
        <v>91</v>
      </c>
    </row>
    <row r="831" spans="1:5" x14ac:dyDescent="0.25">
      <c r="A831" s="5"/>
      <c r="B831" s="120" t="s">
        <v>1375</v>
      </c>
      <c r="C831" s="108" t="s">
        <v>1364</v>
      </c>
      <c r="D831" s="108" t="s">
        <v>713</v>
      </c>
      <c r="E831" s="110" t="s">
        <v>91</v>
      </c>
    </row>
    <row r="832" spans="1:5" x14ac:dyDescent="0.25">
      <c r="A832" s="5"/>
      <c r="B832" s="120" t="s">
        <v>1376</v>
      </c>
      <c r="C832" s="108" t="s">
        <v>1120</v>
      </c>
      <c r="D832" s="108" t="s">
        <v>494</v>
      </c>
      <c r="E832" s="110" t="s">
        <v>91</v>
      </c>
    </row>
    <row r="833" spans="1:5" x14ac:dyDescent="0.25">
      <c r="A833" s="5"/>
      <c r="B833" s="120" t="s">
        <v>1376</v>
      </c>
      <c r="C833" s="108" t="s">
        <v>1120</v>
      </c>
      <c r="D833" s="108" t="s">
        <v>494</v>
      </c>
      <c r="E833" s="110" t="s">
        <v>91</v>
      </c>
    </row>
    <row r="834" spans="1:5" x14ac:dyDescent="0.25">
      <c r="A834" s="5"/>
      <c r="B834" s="120" t="s">
        <v>1376</v>
      </c>
      <c r="C834" s="108" t="s">
        <v>1120</v>
      </c>
      <c r="D834" s="108" t="s">
        <v>494</v>
      </c>
      <c r="E834" s="110" t="s">
        <v>91</v>
      </c>
    </row>
    <row r="835" spans="1:5" x14ac:dyDescent="0.25">
      <c r="A835" s="5"/>
      <c r="B835" s="120" t="s">
        <v>1376</v>
      </c>
      <c r="C835" s="108" t="s">
        <v>1377</v>
      </c>
      <c r="D835" s="108" t="s">
        <v>494</v>
      </c>
      <c r="E835" s="110" t="s">
        <v>91</v>
      </c>
    </row>
    <row r="836" spans="1:5" x14ac:dyDescent="0.25">
      <c r="A836" s="5"/>
      <c r="B836" s="120" t="s">
        <v>1376</v>
      </c>
      <c r="C836" s="108" t="s">
        <v>1378</v>
      </c>
      <c r="D836" s="108" t="s">
        <v>494</v>
      </c>
      <c r="E836" s="110" t="s">
        <v>91</v>
      </c>
    </row>
    <row r="837" spans="1:5" x14ac:dyDescent="0.25">
      <c r="A837" s="5"/>
      <c r="B837" s="120" t="s">
        <v>1376</v>
      </c>
      <c r="C837" s="108" t="s">
        <v>1370</v>
      </c>
      <c r="D837" s="108" t="s">
        <v>494</v>
      </c>
      <c r="E837" s="110" t="s">
        <v>91</v>
      </c>
    </row>
    <row r="838" spans="1:5" x14ac:dyDescent="0.25">
      <c r="A838" s="5"/>
      <c r="B838" s="120" t="s">
        <v>1376</v>
      </c>
      <c r="C838" s="108" t="s">
        <v>1099</v>
      </c>
      <c r="D838" s="108" t="s">
        <v>494</v>
      </c>
      <c r="E838" s="110" t="s">
        <v>91</v>
      </c>
    </row>
    <row r="839" spans="1:5" x14ac:dyDescent="0.25">
      <c r="A839" s="5"/>
      <c r="B839" s="120" t="s">
        <v>1376</v>
      </c>
      <c r="C839" s="108" t="s">
        <v>1120</v>
      </c>
      <c r="D839" s="108" t="s">
        <v>494</v>
      </c>
      <c r="E839" s="110" t="s">
        <v>91</v>
      </c>
    </row>
    <row r="840" spans="1:5" x14ac:dyDescent="0.25">
      <c r="A840" s="5"/>
      <c r="B840" s="120" t="s">
        <v>1376</v>
      </c>
      <c r="C840" s="108" t="s">
        <v>1364</v>
      </c>
      <c r="D840" s="108" t="s">
        <v>494</v>
      </c>
      <c r="E840" s="110" t="s">
        <v>91</v>
      </c>
    </row>
    <row r="841" spans="1:5" x14ac:dyDescent="0.25">
      <c r="A841" s="5"/>
      <c r="B841" s="120" t="s">
        <v>1376</v>
      </c>
      <c r="C841" s="108" t="s">
        <v>1379</v>
      </c>
      <c r="D841" s="108" t="s">
        <v>494</v>
      </c>
      <c r="E841" s="110" t="s">
        <v>91</v>
      </c>
    </row>
    <row r="842" spans="1:5" x14ac:dyDescent="0.25">
      <c r="A842" s="5"/>
      <c r="B842" s="120" t="s">
        <v>1376</v>
      </c>
      <c r="C842" s="108" t="s">
        <v>869</v>
      </c>
      <c r="D842" s="108" t="s">
        <v>494</v>
      </c>
      <c r="E842" s="110" t="s">
        <v>91</v>
      </c>
    </row>
    <row r="843" spans="1:5" x14ac:dyDescent="0.25">
      <c r="A843" s="5"/>
      <c r="B843" s="120" t="s">
        <v>1376</v>
      </c>
      <c r="C843" s="108" t="s">
        <v>1367</v>
      </c>
      <c r="D843" s="108" t="s">
        <v>494</v>
      </c>
      <c r="E843" s="110" t="s">
        <v>91</v>
      </c>
    </row>
    <row r="844" spans="1:5" x14ac:dyDescent="0.25">
      <c r="A844" s="5"/>
      <c r="B844" s="120" t="s">
        <v>1380</v>
      </c>
      <c r="C844" s="108" t="s">
        <v>869</v>
      </c>
      <c r="D844" s="108" t="s">
        <v>713</v>
      </c>
      <c r="E844" s="110" t="s">
        <v>91</v>
      </c>
    </row>
    <row r="845" spans="1:5" x14ac:dyDescent="0.25">
      <c r="A845" s="5"/>
      <c r="B845" s="120" t="s">
        <v>1381</v>
      </c>
      <c r="C845" s="108" t="s">
        <v>1382</v>
      </c>
      <c r="D845" s="108" t="s">
        <v>494</v>
      </c>
      <c r="E845" s="110" t="s">
        <v>91</v>
      </c>
    </row>
    <row r="846" spans="1:5" x14ac:dyDescent="0.25">
      <c r="A846" s="5"/>
      <c r="B846" s="120" t="s">
        <v>1383</v>
      </c>
      <c r="C846" s="108" t="s">
        <v>1367</v>
      </c>
      <c r="D846" s="108" t="s">
        <v>713</v>
      </c>
      <c r="E846" s="110" t="s">
        <v>82</v>
      </c>
    </row>
    <row r="847" spans="1:5" x14ac:dyDescent="0.25">
      <c r="A847" s="5"/>
      <c r="B847" s="120" t="s">
        <v>1383</v>
      </c>
      <c r="C847" s="108" t="s">
        <v>964</v>
      </c>
      <c r="D847" s="108" t="s">
        <v>713</v>
      </c>
      <c r="E847" s="110" t="s">
        <v>82</v>
      </c>
    </row>
    <row r="848" spans="1:5" x14ac:dyDescent="0.25">
      <c r="A848" s="5"/>
      <c r="B848" s="120" t="s">
        <v>1383</v>
      </c>
      <c r="C848" s="108" t="s">
        <v>1370</v>
      </c>
      <c r="D848" s="108" t="s">
        <v>713</v>
      </c>
      <c r="E848" s="110" t="s">
        <v>82</v>
      </c>
    </row>
    <row r="849" spans="1:5" x14ac:dyDescent="0.25">
      <c r="A849" s="5"/>
      <c r="B849" s="120" t="s">
        <v>1383</v>
      </c>
      <c r="C849" s="108" t="s">
        <v>1364</v>
      </c>
      <c r="D849" s="108" t="s">
        <v>713</v>
      </c>
      <c r="E849" s="110" t="s">
        <v>82</v>
      </c>
    </row>
    <row r="850" spans="1:5" x14ac:dyDescent="0.25">
      <c r="A850" s="5"/>
      <c r="B850" s="120" t="s">
        <v>1383</v>
      </c>
      <c r="C850" s="108" t="s">
        <v>1384</v>
      </c>
      <c r="D850" s="108" t="s">
        <v>713</v>
      </c>
      <c r="E850" s="110" t="s">
        <v>82</v>
      </c>
    </row>
    <row r="851" spans="1:5" x14ac:dyDescent="0.25">
      <c r="A851" s="5"/>
      <c r="B851" s="120" t="s">
        <v>1385</v>
      </c>
      <c r="C851" s="108" t="s">
        <v>1036</v>
      </c>
      <c r="D851" s="108" t="s">
        <v>713</v>
      </c>
      <c r="E851" s="110" t="s">
        <v>82</v>
      </c>
    </row>
    <row r="852" spans="1:5" x14ac:dyDescent="0.25">
      <c r="A852" s="5"/>
      <c r="B852" s="120" t="s">
        <v>1385</v>
      </c>
      <c r="C852" s="108" t="s">
        <v>869</v>
      </c>
      <c r="D852" s="108" t="s">
        <v>713</v>
      </c>
      <c r="E852" s="110" t="s">
        <v>82</v>
      </c>
    </row>
    <row r="853" spans="1:5" x14ac:dyDescent="0.25">
      <c r="A853" s="5"/>
      <c r="B853" s="120" t="s">
        <v>1385</v>
      </c>
      <c r="C853" s="108" t="s">
        <v>1367</v>
      </c>
      <c r="D853" s="108" t="s">
        <v>713</v>
      </c>
      <c r="E853" s="110" t="s">
        <v>82</v>
      </c>
    </row>
    <row r="854" spans="1:5" x14ac:dyDescent="0.25">
      <c r="A854" s="5"/>
      <c r="B854" s="120" t="s">
        <v>1386</v>
      </c>
      <c r="C854" s="108" t="s">
        <v>869</v>
      </c>
      <c r="D854" s="108" t="s">
        <v>983</v>
      </c>
      <c r="E854" s="110" t="s">
        <v>91</v>
      </c>
    </row>
    <row r="855" spans="1:5" x14ac:dyDescent="0.25">
      <c r="A855" s="5"/>
      <c r="B855" s="120" t="s">
        <v>1386</v>
      </c>
      <c r="C855" s="108" t="s">
        <v>1367</v>
      </c>
      <c r="D855" s="108" t="s">
        <v>983</v>
      </c>
      <c r="E855" s="110" t="s">
        <v>91</v>
      </c>
    </row>
    <row r="856" spans="1:5" x14ac:dyDescent="0.25">
      <c r="A856" s="5"/>
      <c r="B856" s="120" t="s">
        <v>1387</v>
      </c>
      <c r="C856" s="108" t="s">
        <v>873</v>
      </c>
      <c r="D856" s="108" t="s">
        <v>713</v>
      </c>
      <c r="E856" s="110" t="s">
        <v>91</v>
      </c>
    </row>
    <row r="857" spans="1:5" x14ac:dyDescent="0.25">
      <c r="A857" s="5"/>
      <c r="B857" s="120" t="s">
        <v>1388</v>
      </c>
      <c r="C857" s="108" t="s">
        <v>936</v>
      </c>
      <c r="D857" s="108" t="s">
        <v>494</v>
      </c>
      <c r="E857" s="110" t="s">
        <v>91</v>
      </c>
    </row>
    <row r="858" spans="1:5" x14ac:dyDescent="0.25">
      <c r="A858" s="5"/>
      <c r="B858" s="120" t="s">
        <v>1389</v>
      </c>
      <c r="C858" s="108" t="s">
        <v>842</v>
      </c>
      <c r="D858" s="108" t="s">
        <v>983</v>
      </c>
      <c r="E858" s="110" t="s">
        <v>1320</v>
      </c>
    </row>
    <row r="859" spans="1:5" x14ac:dyDescent="0.25">
      <c r="A859" s="5"/>
      <c r="B859" s="120" t="s">
        <v>1390</v>
      </c>
      <c r="C859" s="108" t="s">
        <v>1362</v>
      </c>
      <c r="D859" s="108" t="s">
        <v>713</v>
      </c>
      <c r="E859" s="110" t="s">
        <v>82</v>
      </c>
    </row>
    <row r="860" spans="1:5" x14ac:dyDescent="0.25">
      <c r="A860" s="5"/>
      <c r="B860" s="120" t="s">
        <v>1390</v>
      </c>
      <c r="C860" s="108" t="s">
        <v>1391</v>
      </c>
      <c r="D860" s="108" t="s">
        <v>713</v>
      </c>
      <c r="E860" s="110" t="s">
        <v>82</v>
      </c>
    </row>
    <row r="861" spans="1:5" x14ac:dyDescent="0.25">
      <c r="A861" s="5"/>
      <c r="B861" s="120" t="s">
        <v>1390</v>
      </c>
      <c r="C861" s="108" t="s">
        <v>864</v>
      </c>
      <c r="D861" s="108" t="s">
        <v>713</v>
      </c>
      <c r="E861" s="110" t="s">
        <v>82</v>
      </c>
    </row>
    <row r="862" spans="1:5" x14ac:dyDescent="0.25">
      <c r="A862" s="5"/>
      <c r="B862" s="120" t="s">
        <v>1390</v>
      </c>
      <c r="C862" s="108" t="s">
        <v>1037</v>
      </c>
      <c r="D862" s="108" t="s">
        <v>713</v>
      </c>
      <c r="E862" s="110" t="s">
        <v>82</v>
      </c>
    </row>
    <row r="863" spans="1:5" x14ac:dyDescent="0.25">
      <c r="A863" s="5"/>
      <c r="B863" s="120" t="s">
        <v>1392</v>
      </c>
      <c r="C863" s="108" t="s">
        <v>1393</v>
      </c>
      <c r="D863" s="108" t="s">
        <v>494</v>
      </c>
      <c r="E863" s="110" t="s">
        <v>82</v>
      </c>
    </row>
    <row r="864" spans="1:5" x14ac:dyDescent="0.25">
      <c r="A864" s="5"/>
      <c r="B864" s="120" t="s">
        <v>1392</v>
      </c>
      <c r="C864" s="108" t="s">
        <v>864</v>
      </c>
      <c r="D864" s="108" t="s">
        <v>494</v>
      </c>
      <c r="E864" s="110" t="s">
        <v>82</v>
      </c>
    </row>
    <row r="865" spans="1:5" x14ac:dyDescent="0.25">
      <c r="A865" s="5"/>
      <c r="B865" s="120" t="s">
        <v>1392</v>
      </c>
      <c r="C865" s="108" t="s">
        <v>936</v>
      </c>
      <c r="D865" s="108" t="s">
        <v>494</v>
      </c>
      <c r="E865" s="110" t="s">
        <v>82</v>
      </c>
    </row>
    <row r="866" spans="1:5" x14ac:dyDescent="0.25">
      <c r="A866" s="5"/>
      <c r="B866" s="120" t="s">
        <v>1392</v>
      </c>
      <c r="C866" s="108" t="s">
        <v>936</v>
      </c>
      <c r="D866" s="108" t="s">
        <v>494</v>
      </c>
      <c r="E866" s="110" t="s">
        <v>82</v>
      </c>
    </row>
    <row r="867" spans="1:5" x14ac:dyDescent="0.25">
      <c r="A867" s="5"/>
      <c r="B867" s="120" t="s">
        <v>1392</v>
      </c>
      <c r="C867" s="108" t="s">
        <v>869</v>
      </c>
      <c r="D867" s="108" t="s">
        <v>494</v>
      </c>
      <c r="E867" s="110" t="s">
        <v>82</v>
      </c>
    </row>
    <row r="868" spans="1:5" x14ac:dyDescent="0.25">
      <c r="A868" s="5"/>
      <c r="B868" s="120" t="s">
        <v>1394</v>
      </c>
      <c r="C868" s="108" t="s">
        <v>869</v>
      </c>
      <c r="D868" s="108" t="s">
        <v>713</v>
      </c>
      <c r="E868" s="110" t="s">
        <v>91</v>
      </c>
    </row>
    <row r="869" spans="1:5" x14ac:dyDescent="0.25">
      <c r="A869" s="5"/>
      <c r="B869" s="120" t="s">
        <v>1394</v>
      </c>
      <c r="C869" s="108" t="s">
        <v>1395</v>
      </c>
      <c r="D869" s="108" t="s">
        <v>713</v>
      </c>
      <c r="E869" s="110" t="s">
        <v>91</v>
      </c>
    </row>
    <row r="870" spans="1:5" x14ac:dyDescent="0.25">
      <c r="A870" s="5"/>
      <c r="B870" s="120" t="s">
        <v>1394</v>
      </c>
      <c r="C870" s="108" t="s">
        <v>1396</v>
      </c>
      <c r="D870" s="108" t="s">
        <v>713</v>
      </c>
      <c r="E870" s="110" t="s">
        <v>91</v>
      </c>
    </row>
    <row r="871" spans="1:5" x14ac:dyDescent="0.25">
      <c r="A871" s="5"/>
      <c r="B871" s="120" t="s">
        <v>1397</v>
      </c>
      <c r="C871" s="108" t="s">
        <v>842</v>
      </c>
      <c r="D871" s="108" t="s">
        <v>840</v>
      </c>
      <c r="E871" s="110" t="s">
        <v>1398</v>
      </c>
    </row>
    <row r="872" spans="1:5" x14ac:dyDescent="0.25">
      <c r="A872" s="5"/>
      <c r="B872" s="120" t="s">
        <v>1399</v>
      </c>
      <c r="C872" s="108" t="s">
        <v>842</v>
      </c>
      <c r="D872" s="108" t="s">
        <v>840</v>
      </c>
      <c r="E872" s="110" t="s">
        <v>1400</v>
      </c>
    </row>
    <row r="873" spans="1:5" x14ac:dyDescent="0.25">
      <c r="A873" s="5"/>
      <c r="B873" s="120" t="s">
        <v>1401</v>
      </c>
      <c r="C873" s="108" t="s">
        <v>846</v>
      </c>
      <c r="D873" s="108" t="s">
        <v>840</v>
      </c>
      <c r="E873" s="110" t="s">
        <v>959</v>
      </c>
    </row>
    <row r="874" spans="1:5" x14ac:dyDescent="0.25">
      <c r="A874" s="5"/>
      <c r="B874" s="120" t="s">
        <v>1401</v>
      </c>
      <c r="C874" s="108" t="s">
        <v>846</v>
      </c>
      <c r="D874" s="108" t="s">
        <v>840</v>
      </c>
      <c r="E874" s="110" t="s">
        <v>1122</v>
      </c>
    </row>
    <row r="875" spans="1:5" x14ac:dyDescent="0.25">
      <c r="A875" s="5"/>
      <c r="B875" s="120" t="s">
        <v>1401</v>
      </c>
      <c r="C875" s="108" t="s">
        <v>884</v>
      </c>
      <c r="D875" s="108" t="s">
        <v>840</v>
      </c>
      <c r="E875" s="110" t="s">
        <v>91</v>
      </c>
    </row>
    <row r="876" spans="1:5" x14ac:dyDescent="0.25">
      <c r="A876" s="5"/>
      <c r="B876" s="120" t="s">
        <v>1401</v>
      </c>
      <c r="C876" s="108" t="s">
        <v>969</v>
      </c>
      <c r="D876" s="108" t="s">
        <v>840</v>
      </c>
      <c r="E876" s="110" t="s">
        <v>91</v>
      </c>
    </row>
    <row r="877" spans="1:5" x14ac:dyDescent="0.25">
      <c r="A877" s="5"/>
      <c r="B877" s="120" t="s">
        <v>1401</v>
      </c>
      <c r="C877" s="108" t="s">
        <v>1328</v>
      </c>
      <c r="D877" s="108" t="s">
        <v>840</v>
      </c>
      <c r="E877" s="110" t="s">
        <v>91</v>
      </c>
    </row>
    <row r="878" spans="1:5" x14ac:dyDescent="0.25">
      <c r="A878" s="5"/>
      <c r="B878" s="120" t="s">
        <v>1401</v>
      </c>
      <c r="C878" s="108" t="s">
        <v>845</v>
      </c>
      <c r="D878" s="108" t="s">
        <v>840</v>
      </c>
      <c r="E878" s="110" t="s">
        <v>91</v>
      </c>
    </row>
    <row r="879" spans="1:5" x14ac:dyDescent="0.25">
      <c r="A879" s="5"/>
      <c r="B879" s="120" t="s">
        <v>1401</v>
      </c>
      <c r="C879" s="108" t="s">
        <v>864</v>
      </c>
      <c r="D879" s="108" t="s">
        <v>840</v>
      </c>
      <c r="E879" s="110" t="s">
        <v>91</v>
      </c>
    </row>
    <row r="880" spans="1:5" x14ac:dyDescent="0.25">
      <c r="A880" s="5"/>
      <c r="B880" s="120" t="s">
        <v>1401</v>
      </c>
      <c r="C880" s="108" t="s">
        <v>1402</v>
      </c>
      <c r="D880" s="108" t="s">
        <v>840</v>
      </c>
      <c r="E880" s="110" t="s">
        <v>91</v>
      </c>
    </row>
    <row r="881" spans="1:5" x14ac:dyDescent="0.25">
      <c r="A881" s="5"/>
      <c r="B881" s="120" t="s">
        <v>1401</v>
      </c>
      <c r="C881" s="108" t="s">
        <v>1036</v>
      </c>
      <c r="D881" s="108" t="s">
        <v>840</v>
      </c>
      <c r="E881" s="110" t="s">
        <v>91</v>
      </c>
    </row>
    <row r="882" spans="1:5" x14ac:dyDescent="0.25">
      <c r="A882" s="5"/>
      <c r="B882" s="120" t="s">
        <v>1401</v>
      </c>
      <c r="C882" s="108" t="s">
        <v>870</v>
      </c>
      <c r="D882" s="108" t="s">
        <v>840</v>
      </c>
      <c r="E882" s="110" t="s">
        <v>91</v>
      </c>
    </row>
    <row r="883" spans="1:5" x14ac:dyDescent="0.25">
      <c r="A883" s="5"/>
      <c r="B883" s="120" t="s">
        <v>1401</v>
      </c>
      <c r="C883" s="108" t="s">
        <v>1251</v>
      </c>
      <c r="D883" s="108" t="s">
        <v>840</v>
      </c>
      <c r="E883" s="110" t="s">
        <v>91</v>
      </c>
    </row>
    <row r="884" spans="1:5" x14ac:dyDescent="0.25">
      <c r="A884" s="5"/>
      <c r="B884" s="120" t="s">
        <v>1401</v>
      </c>
      <c r="C884" s="108" t="s">
        <v>864</v>
      </c>
      <c r="D884" s="108" t="s">
        <v>494</v>
      </c>
      <c r="E884" s="110" t="s">
        <v>877</v>
      </c>
    </row>
    <row r="885" spans="1:5" x14ac:dyDescent="0.25">
      <c r="A885" s="5"/>
      <c r="B885" s="120" t="s">
        <v>1403</v>
      </c>
      <c r="C885" s="108" t="s">
        <v>941</v>
      </c>
      <c r="D885" s="108" t="s">
        <v>494</v>
      </c>
      <c r="E885" s="110" t="s">
        <v>940</v>
      </c>
    </row>
    <row r="886" spans="1:5" x14ac:dyDescent="0.25">
      <c r="A886" s="5"/>
      <c r="B886" s="120" t="s">
        <v>1403</v>
      </c>
      <c r="C886" s="108" t="s">
        <v>921</v>
      </c>
      <c r="D886" s="108" t="s">
        <v>713</v>
      </c>
      <c r="E886" s="110" t="s">
        <v>940</v>
      </c>
    </row>
    <row r="887" spans="1:5" x14ac:dyDescent="0.25">
      <c r="A887" s="5"/>
      <c r="B887" s="120" t="s">
        <v>1403</v>
      </c>
      <c r="C887" s="108" t="s">
        <v>942</v>
      </c>
      <c r="D887" s="108" t="s">
        <v>494</v>
      </c>
      <c r="E887" s="110" t="s">
        <v>940</v>
      </c>
    </row>
    <row r="888" spans="1:5" x14ac:dyDescent="0.25">
      <c r="A888" s="5"/>
      <c r="B888" s="120" t="s">
        <v>1403</v>
      </c>
      <c r="C888" s="108" t="s">
        <v>1009</v>
      </c>
      <c r="D888" s="108" t="s">
        <v>494</v>
      </c>
      <c r="E888" s="110" t="s">
        <v>940</v>
      </c>
    </row>
    <row r="889" spans="1:5" x14ac:dyDescent="0.25">
      <c r="A889" s="5"/>
      <c r="B889" s="120" t="s">
        <v>1404</v>
      </c>
      <c r="C889" s="108" t="s">
        <v>1405</v>
      </c>
      <c r="D889" s="108" t="s">
        <v>713</v>
      </c>
      <c r="E889" s="110" t="s">
        <v>82</v>
      </c>
    </row>
    <row r="890" spans="1:5" x14ac:dyDescent="0.25">
      <c r="A890" s="5"/>
      <c r="B890" s="120" t="s">
        <v>1404</v>
      </c>
      <c r="C890" s="108" t="s">
        <v>1120</v>
      </c>
      <c r="D890" s="108" t="s">
        <v>713</v>
      </c>
      <c r="E890" s="110" t="s">
        <v>82</v>
      </c>
    </row>
    <row r="891" spans="1:5" x14ac:dyDescent="0.25">
      <c r="A891" s="5"/>
      <c r="B891" s="120" t="s">
        <v>1404</v>
      </c>
      <c r="C891" s="108" t="s">
        <v>1120</v>
      </c>
      <c r="D891" s="108" t="s">
        <v>713</v>
      </c>
      <c r="E891" s="110" t="s">
        <v>82</v>
      </c>
    </row>
    <row r="892" spans="1:5" x14ac:dyDescent="0.25">
      <c r="A892" s="5"/>
      <c r="B892" s="120" t="s">
        <v>1404</v>
      </c>
      <c r="C892" s="108" t="s">
        <v>1406</v>
      </c>
      <c r="D892" s="108" t="s">
        <v>713</v>
      </c>
      <c r="E892" s="110" t="s">
        <v>82</v>
      </c>
    </row>
    <row r="893" spans="1:5" x14ac:dyDescent="0.25">
      <c r="A893" s="5"/>
      <c r="B893" s="120" t="s">
        <v>1404</v>
      </c>
      <c r="C893" s="108" t="s">
        <v>890</v>
      </c>
      <c r="D893" s="108" t="s">
        <v>713</v>
      </c>
      <c r="E893" s="110" t="s">
        <v>1020</v>
      </c>
    </row>
    <row r="894" spans="1:5" x14ac:dyDescent="0.25">
      <c r="A894" s="5"/>
      <c r="B894" s="120" t="s">
        <v>1407</v>
      </c>
      <c r="C894" s="108" t="s">
        <v>1408</v>
      </c>
      <c r="D894" s="108" t="s">
        <v>713</v>
      </c>
      <c r="E894" s="110" t="s">
        <v>82</v>
      </c>
    </row>
    <row r="895" spans="1:5" x14ac:dyDescent="0.25">
      <c r="A895" s="5"/>
      <c r="B895" s="120" t="s">
        <v>1407</v>
      </c>
      <c r="C895" s="108" t="s">
        <v>869</v>
      </c>
      <c r="D895" s="108" t="s">
        <v>713</v>
      </c>
      <c r="E895" s="110" t="s">
        <v>82</v>
      </c>
    </row>
    <row r="896" spans="1:5" x14ac:dyDescent="0.25">
      <c r="A896" s="5"/>
      <c r="B896" s="120" t="s">
        <v>1407</v>
      </c>
      <c r="C896" s="108" t="s">
        <v>864</v>
      </c>
      <c r="D896" s="108" t="s">
        <v>713</v>
      </c>
      <c r="E896" s="110" t="s">
        <v>82</v>
      </c>
    </row>
    <row r="897" spans="1:5" x14ac:dyDescent="0.25">
      <c r="A897" s="5"/>
      <c r="B897" s="120" t="s">
        <v>1407</v>
      </c>
      <c r="C897" s="108" t="s">
        <v>969</v>
      </c>
      <c r="D897" s="108" t="s">
        <v>713</v>
      </c>
      <c r="E897" s="110" t="s">
        <v>82</v>
      </c>
    </row>
    <row r="898" spans="1:5" x14ac:dyDescent="0.25">
      <c r="A898" s="5"/>
      <c r="B898" s="120" t="s">
        <v>1407</v>
      </c>
      <c r="C898" s="108" t="s">
        <v>1099</v>
      </c>
      <c r="D898" s="108" t="s">
        <v>713</v>
      </c>
      <c r="E898" s="110" t="s">
        <v>82</v>
      </c>
    </row>
    <row r="899" spans="1:5" x14ac:dyDescent="0.25">
      <c r="A899" s="5"/>
      <c r="B899" s="120" t="s">
        <v>1407</v>
      </c>
      <c r="C899" s="108" t="s">
        <v>1409</v>
      </c>
      <c r="D899" s="108" t="s">
        <v>713</v>
      </c>
      <c r="E899" s="110" t="s">
        <v>82</v>
      </c>
    </row>
    <row r="900" spans="1:5" x14ac:dyDescent="0.25">
      <c r="A900" s="5"/>
      <c r="B900" s="120" t="s">
        <v>1407</v>
      </c>
      <c r="C900" s="108" t="s">
        <v>845</v>
      </c>
      <c r="D900" s="108" t="s">
        <v>713</v>
      </c>
      <c r="E900" s="110" t="s">
        <v>82</v>
      </c>
    </row>
    <row r="901" spans="1:5" x14ac:dyDescent="0.25">
      <c r="A901" s="5"/>
      <c r="B901" s="120" t="s">
        <v>1407</v>
      </c>
      <c r="C901" s="108" t="s">
        <v>936</v>
      </c>
      <c r="D901" s="108" t="s">
        <v>713</v>
      </c>
      <c r="E901" s="110" t="s">
        <v>82</v>
      </c>
    </row>
    <row r="902" spans="1:5" x14ac:dyDescent="0.25">
      <c r="A902" s="5"/>
      <c r="B902" s="120" t="s">
        <v>1407</v>
      </c>
      <c r="C902" s="108" t="s">
        <v>846</v>
      </c>
      <c r="D902" s="108" t="s">
        <v>713</v>
      </c>
      <c r="E902" s="110" t="s">
        <v>959</v>
      </c>
    </row>
    <row r="903" spans="1:5" x14ac:dyDescent="0.25">
      <c r="A903" s="5"/>
      <c r="B903" s="120" t="s">
        <v>1407</v>
      </c>
      <c r="C903" s="108" t="s">
        <v>846</v>
      </c>
      <c r="D903" s="108" t="s">
        <v>713</v>
      </c>
      <c r="E903" s="110" t="s">
        <v>900</v>
      </c>
    </row>
    <row r="904" spans="1:5" x14ac:dyDescent="0.25">
      <c r="A904" s="5"/>
      <c r="B904" s="120" t="s">
        <v>1407</v>
      </c>
      <c r="C904" s="108" t="s">
        <v>846</v>
      </c>
      <c r="D904" s="108" t="s">
        <v>713</v>
      </c>
      <c r="E904" s="110" t="s">
        <v>1122</v>
      </c>
    </row>
    <row r="905" spans="1:5" x14ac:dyDescent="0.25">
      <c r="A905" s="5"/>
      <c r="B905" s="120" t="s">
        <v>1407</v>
      </c>
      <c r="C905" s="108" t="s">
        <v>846</v>
      </c>
      <c r="D905" s="108" t="s">
        <v>713</v>
      </c>
      <c r="E905" s="110" t="s">
        <v>1039</v>
      </c>
    </row>
    <row r="906" spans="1:5" x14ac:dyDescent="0.25">
      <c r="A906" s="5"/>
      <c r="B906" s="120" t="s">
        <v>1407</v>
      </c>
      <c r="C906" s="108" t="s">
        <v>846</v>
      </c>
      <c r="D906" s="108" t="s">
        <v>713</v>
      </c>
      <c r="E906" s="110" t="s">
        <v>1039</v>
      </c>
    </row>
    <row r="907" spans="1:5" x14ac:dyDescent="0.25">
      <c r="A907" s="5"/>
      <c r="B907" s="120" t="s">
        <v>1407</v>
      </c>
      <c r="C907" s="108" t="s">
        <v>864</v>
      </c>
      <c r="D907" s="108" t="s">
        <v>713</v>
      </c>
      <c r="E907" s="110" t="s">
        <v>917</v>
      </c>
    </row>
    <row r="908" spans="1:5" x14ac:dyDescent="0.25">
      <c r="A908" s="5"/>
      <c r="B908" s="120" t="s">
        <v>1410</v>
      </c>
      <c r="C908" s="108" t="s">
        <v>864</v>
      </c>
      <c r="D908" s="108" t="s">
        <v>713</v>
      </c>
      <c r="E908" s="110" t="s">
        <v>917</v>
      </c>
    </row>
    <row r="909" spans="1:5" x14ac:dyDescent="0.25">
      <c r="A909" s="5"/>
      <c r="B909" s="120" t="s">
        <v>1411</v>
      </c>
      <c r="C909" s="108" t="s">
        <v>941</v>
      </c>
      <c r="D909" s="108" t="s">
        <v>713</v>
      </c>
      <c r="E909" s="110" t="s">
        <v>920</v>
      </c>
    </row>
    <row r="910" spans="1:5" x14ac:dyDescent="0.25">
      <c r="A910" s="5"/>
      <c r="B910" s="120" t="s">
        <v>1411</v>
      </c>
      <c r="C910" s="108" t="s">
        <v>921</v>
      </c>
      <c r="D910" s="108" t="s">
        <v>494</v>
      </c>
      <c r="E910" s="110" t="s">
        <v>920</v>
      </c>
    </row>
    <row r="911" spans="1:5" x14ac:dyDescent="0.25">
      <c r="A911" s="5"/>
      <c r="B911" s="120" t="s">
        <v>1411</v>
      </c>
      <c r="C911" s="108" t="s">
        <v>974</v>
      </c>
      <c r="D911" s="108" t="s">
        <v>713</v>
      </c>
      <c r="E911" s="110" t="s">
        <v>920</v>
      </c>
    </row>
    <row r="912" spans="1:5" x14ac:dyDescent="0.25">
      <c r="A912" s="5"/>
      <c r="B912" s="120" t="s">
        <v>1411</v>
      </c>
      <c r="C912" s="108" t="s">
        <v>922</v>
      </c>
      <c r="D912" s="108" t="s">
        <v>713</v>
      </c>
      <c r="E912" s="110" t="s">
        <v>920</v>
      </c>
    </row>
    <row r="913" spans="1:5" x14ac:dyDescent="0.25">
      <c r="A913" s="5"/>
      <c r="B913" s="120" t="s">
        <v>1412</v>
      </c>
      <c r="C913" s="108" t="s">
        <v>1413</v>
      </c>
      <c r="D913" s="108" t="s">
        <v>494</v>
      </c>
      <c r="E913" s="110" t="s">
        <v>920</v>
      </c>
    </row>
    <row r="914" spans="1:5" x14ac:dyDescent="0.25">
      <c r="A914" s="5"/>
      <c r="B914" s="120" t="s">
        <v>1414</v>
      </c>
      <c r="C914" s="108" t="s">
        <v>864</v>
      </c>
      <c r="D914" s="108" t="s">
        <v>713</v>
      </c>
      <c r="E914" s="110" t="s">
        <v>917</v>
      </c>
    </row>
    <row r="915" spans="1:5" x14ac:dyDescent="0.25">
      <c r="A915" s="5"/>
      <c r="B915" s="120" t="s">
        <v>1415</v>
      </c>
      <c r="C915" s="108" t="s">
        <v>1416</v>
      </c>
      <c r="D915" s="108" t="s">
        <v>983</v>
      </c>
      <c r="E915" s="110" t="s">
        <v>82</v>
      </c>
    </row>
    <row r="916" spans="1:5" x14ac:dyDescent="0.25">
      <c r="A916" s="5"/>
      <c r="B916" s="120" t="s">
        <v>1415</v>
      </c>
      <c r="C916" s="108" t="s">
        <v>884</v>
      </c>
      <c r="D916" s="108" t="s">
        <v>983</v>
      </c>
      <c r="E916" s="110" t="s">
        <v>82</v>
      </c>
    </row>
    <row r="917" spans="1:5" x14ac:dyDescent="0.25">
      <c r="A917" s="5"/>
      <c r="B917" s="120" t="s">
        <v>1415</v>
      </c>
      <c r="C917" s="108" t="s">
        <v>1417</v>
      </c>
      <c r="D917" s="108" t="s">
        <v>983</v>
      </c>
      <c r="E917" s="110" t="s">
        <v>82</v>
      </c>
    </row>
    <row r="918" spans="1:5" x14ac:dyDescent="0.25">
      <c r="A918" s="5"/>
      <c r="B918" s="120" t="s">
        <v>1415</v>
      </c>
      <c r="C918" s="108" t="s">
        <v>864</v>
      </c>
      <c r="D918" s="108" t="s">
        <v>983</v>
      </c>
      <c r="E918" s="110" t="s">
        <v>82</v>
      </c>
    </row>
    <row r="919" spans="1:5" x14ac:dyDescent="0.25">
      <c r="A919" s="5"/>
      <c r="B919" s="120" t="s">
        <v>1415</v>
      </c>
      <c r="C919" s="108" t="s">
        <v>888</v>
      </c>
      <c r="D919" s="108" t="s">
        <v>983</v>
      </c>
      <c r="E919" s="110" t="s">
        <v>82</v>
      </c>
    </row>
    <row r="920" spans="1:5" x14ac:dyDescent="0.25">
      <c r="A920" s="5"/>
      <c r="B920" s="120" t="s">
        <v>1415</v>
      </c>
      <c r="C920" s="108" t="s">
        <v>1418</v>
      </c>
      <c r="D920" s="108" t="s">
        <v>983</v>
      </c>
      <c r="E920" s="110" t="s">
        <v>82</v>
      </c>
    </row>
    <row r="921" spans="1:5" x14ac:dyDescent="0.25">
      <c r="A921" s="5"/>
      <c r="B921" s="120" t="s">
        <v>1415</v>
      </c>
      <c r="C921" s="108" t="s">
        <v>909</v>
      </c>
      <c r="D921" s="108" t="s">
        <v>983</v>
      </c>
      <c r="E921" s="110" t="s">
        <v>82</v>
      </c>
    </row>
    <row r="922" spans="1:5" x14ac:dyDescent="0.25">
      <c r="A922" s="5"/>
      <c r="B922" s="120" t="s">
        <v>1415</v>
      </c>
      <c r="C922" s="108" t="s">
        <v>934</v>
      </c>
      <c r="D922" s="108" t="s">
        <v>983</v>
      </c>
      <c r="E922" s="110" t="s">
        <v>82</v>
      </c>
    </row>
    <row r="923" spans="1:5" x14ac:dyDescent="0.25">
      <c r="A923" s="5"/>
      <c r="B923" s="120" t="s">
        <v>1415</v>
      </c>
      <c r="C923" s="108" t="s">
        <v>931</v>
      </c>
      <c r="D923" s="108" t="s">
        <v>983</v>
      </c>
      <c r="E923" s="110" t="s">
        <v>82</v>
      </c>
    </row>
    <row r="924" spans="1:5" x14ac:dyDescent="0.25">
      <c r="A924" s="5"/>
      <c r="B924" s="120" t="s">
        <v>1415</v>
      </c>
      <c r="C924" s="108" t="s">
        <v>1419</v>
      </c>
      <c r="D924" s="108" t="s">
        <v>983</v>
      </c>
      <c r="E924" s="110" t="s">
        <v>82</v>
      </c>
    </row>
    <row r="925" spans="1:5" x14ac:dyDescent="0.25">
      <c r="A925" s="5"/>
      <c r="B925" s="120" t="s">
        <v>1415</v>
      </c>
      <c r="C925" s="108" t="s">
        <v>842</v>
      </c>
      <c r="D925" s="108" t="s">
        <v>983</v>
      </c>
      <c r="E925" s="110" t="s">
        <v>1020</v>
      </c>
    </row>
    <row r="926" spans="1:5" x14ac:dyDescent="0.25">
      <c r="A926" s="5"/>
      <c r="B926" s="120" t="s">
        <v>1415</v>
      </c>
      <c r="C926" s="108" t="s">
        <v>846</v>
      </c>
      <c r="D926" s="108" t="s">
        <v>983</v>
      </c>
      <c r="E926" s="110" t="s">
        <v>1420</v>
      </c>
    </row>
    <row r="927" spans="1:5" x14ac:dyDescent="0.25">
      <c r="A927" s="5"/>
      <c r="B927" s="120" t="s">
        <v>1415</v>
      </c>
      <c r="C927" s="108" t="s">
        <v>846</v>
      </c>
      <c r="D927" s="108" t="s">
        <v>983</v>
      </c>
      <c r="E927" s="110" t="s">
        <v>911</v>
      </c>
    </row>
    <row r="928" spans="1:5" x14ac:dyDescent="0.25">
      <c r="A928" s="5"/>
      <c r="B928" s="120" t="s">
        <v>1415</v>
      </c>
      <c r="C928" s="108" t="s">
        <v>846</v>
      </c>
      <c r="D928" s="108" t="s">
        <v>983</v>
      </c>
      <c r="E928" s="110" t="s">
        <v>1040</v>
      </c>
    </row>
    <row r="929" spans="1:5" x14ac:dyDescent="0.25">
      <c r="A929" s="5"/>
      <c r="B929" s="120" t="s">
        <v>1415</v>
      </c>
      <c r="C929" s="108" t="s">
        <v>846</v>
      </c>
      <c r="D929" s="108" t="s">
        <v>983</v>
      </c>
      <c r="E929" s="110" t="s">
        <v>1040</v>
      </c>
    </row>
    <row r="930" spans="1:5" x14ac:dyDescent="0.25">
      <c r="A930" s="5"/>
      <c r="B930" s="120" t="s">
        <v>1415</v>
      </c>
      <c r="C930" s="108" t="s">
        <v>846</v>
      </c>
      <c r="D930" s="108" t="s">
        <v>983</v>
      </c>
      <c r="E930" s="110" t="s">
        <v>1421</v>
      </c>
    </row>
    <row r="931" spans="1:5" x14ac:dyDescent="0.25">
      <c r="A931" s="5"/>
      <c r="B931" s="120" t="s">
        <v>1415</v>
      </c>
      <c r="C931" s="108" t="s">
        <v>846</v>
      </c>
      <c r="D931" s="108" t="s">
        <v>983</v>
      </c>
      <c r="E931" s="110" t="s">
        <v>1421</v>
      </c>
    </row>
    <row r="932" spans="1:5" x14ac:dyDescent="0.25">
      <c r="A932" s="5"/>
      <c r="B932" s="120" t="s">
        <v>1415</v>
      </c>
      <c r="C932" s="108" t="s">
        <v>846</v>
      </c>
      <c r="D932" s="108" t="s">
        <v>983</v>
      </c>
      <c r="E932" s="110" t="s">
        <v>1421</v>
      </c>
    </row>
    <row r="933" spans="1:5" x14ac:dyDescent="0.25">
      <c r="A933" s="5"/>
      <c r="B933" s="120" t="s">
        <v>1415</v>
      </c>
      <c r="C933" s="108" t="s">
        <v>864</v>
      </c>
      <c r="D933" s="108" t="s">
        <v>983</v>
      </c>
      <c r="E933" s="110" t="s">
        <v>917</v>
      </c>
    </row>
    <row r="934" spans="1:5" x14ac:dyDescent="0.25">
      <c r="A934" s="5"/>
      <c r="B934" s="120" t="s">
        <v>1422</v>
      </c>
      <c r="C934" s="108" t="s">
        <v>941</v>
      </c>
      <c r="D934" s="108" t="s">
        <v>723</v>
      </c>
      <c r="E934" s="110" t="s">
        <v>920</v>
      </c>
    </row>
    <row r="935" spans="1:5" x14ac:dyDescent="0.25">
      <c r="A935" s="5"/>
      <c r="B935" s="120" t="s">
        <v>1422</v>
      </c>
      <c r="C935" s="108" t="s">
        <v>921</v>
      </c>
      <c r="D935" s="108" t="s">
        <v>723</v>
      </c>
      <c r="E935" s="110" t="s">
        <v>920</v>
      </c>
    </row>
    <row r="936" spans="1:5" x14ac:dyDescent="0.25">
      <c r="A936" s="5"/>
      <c r="B936" s="120" t="s">
        <v>1422</v>
      </c>
      <c r="C936" s="108" t="s">
        <v>974</v>
      </c>
      <c r="D936" s="108" t="s">
        <v>723</v>
      </c>
      <c r="E936" s="110" t="s">
        <v>920</v>
      </c>
    </row>
    <row r="937" spans="1:5" x14ac:dyDescent="0.25">
      <c r="A937" s="5"/>
      <c r="B937" s="120" t="s">
        <v>1422</v>
      </c>
      <c r="C937" s="108" t="s">
        <v>1423</v>
      </c>
      <c r="D937" s="108" t="s">
        <v>723</v>
      </c>
      <c r="E937" s="110" t="s">
        <v>920</v>
      </c>
    </row>
    <row r="938" spans="1:5" x14ac:dyDescent="0.25">
      <c r="A938" s="5"/>
      <c r="B938" s="120" t="s">
        <v>1424</v>
      </c>
      <c r="C938" s="108" t="s">
        <v>1425</v>
      </c>
      <c r="D938" s="108" t="s">
        <v>713</v>
      </c>
      <c r="E938" s="110" t="s">
        <v>920</v>
      </c>
    </row>
    <row r="939" spans="1:5" ht="15.75" thickBot="1" x14ac:dyDescent="0.3">
      <c r="A939" s="5"/>
      <c r="B939" s="121" t="s">
        <v>1426</v>
      </c>
      <c r="C939" s="137" t="s">
        <v>864</v>
      </c>
      <c r="D939" s="137" t="s">
        <v>983</v>
      </c>
      <c r="E939" s="112" t="s">
        <v>917</v>
      </c>
    </row>
    <row r="940" spans="1:5" x14ac:dyDescent="0.25">
      <c r="A940" s="5"/>
    </row>
    <row r="941" spans="1:5" x14ac:dyDescent="0.25">
      <c r="A941" s="5"/>
    </row>
    <row r="942" spans="1:5" x14ac:dyDescent="0.25">
      <c r="A942" s="5"/>
    </row>
    <row r="943" spans="1:5" x14ac:dyDescent="0.25">
      <c r="A943" s="5"/>
    </row>
    <row r="944" spans="1:5"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6FA0-D856-4386-9BDF-B3D560D651BE}">
  <dimension ref="A1:J1502"/>
  <sheetViews>
    <sheetView showGridLines="0" zoomScaleNormal="100" workbookViewId="0">
      <selection activeCell="B1" sqref="B1"/>
    </sheetView>
  </sheetViews>
  <sheetFormatPr defaultRowHeight="15" x14ac:dyDescent="0.25"/>
  <cols>
    <col min="1" max="1" width="9.140625" customWidth="1"/>
    <col min="2" max="2" width="3.42578125" customWidth="1"/>
    <col min="3" max="3" width="7.7109375" bestFit="1" customWidth="1"/>
    <col min="4" max="4" width="23.7109375" bestFit="1" customWidth="1"/>
    <col min="5" max="5" width="19.85546875" bestFit="1" customWidth="1"/>
    <col min="6" max="7" width="10.7109375" customWidth="1"/>
    <col min="8" max="8" width="9.85546875" customWidth="1"/>
    <col min="9" max="9" width="14.5703125" customWidth="1"/>
    <col min="10" max="10" width="41.28515625" bestFit="1" customWidth="1"/>
  </cols>
  <sheetData>
    <row r="1" spans="1:10" s="6" customFormat="1" ht="45" customHeight="1" x14ac:dyDescent="0.4">
      <c r="B1" s="6" t="s">
        <v>1560</v>
      </c>
    </row>
    <row r="2" spans="1:10" ht="15.75" thickBot="1" x14ac:dyDescent="0.3">
      <c r="A2" s="5"/>
      <c r="B2" s="2" t="s">
        <v>1427</v>
      </c>
    </row>
    <row r="3" spans="1:10" s="7" customFormat="1" x14ac:dyDescent="0.25">
      <c r="B3" s="160" t="s">
        <v>1428</v>
      </c>
      <c r="C3" s="161" t="s">
        <v>287</v>
      </c>
      <c r="D3" s="161" t="s">
        <v>1429</v>
      </c>
      <c r="E3" s="161" t="s">
        <v>1430</v>
      </c>
      <c r="F3" s="161" t="s">
        <v>1431</v>
      </c>
      <c r="G3" s="161"/>
      <c r="H3" s="161" t="s">
        <v>1432</v>
      </c>
      <c r="I3" s="39" t="s">
        <v>288</v>
      </c>
      <c r="J3" s="162" t="s">
        <v>1434</v>
      </c>
    </row>
    <row r="4" spans="1:10" s="7" customFormat="1" x14ac:dyDescent="0.25">
      <c r="B4" s="164"/>
      <c r="C4" s="155"/>
      <c r="D4" s="155"/>
      <c r="E4" s="155"/>
      <c r="F4" s="38" t="s">
        <v>1435</v>
      </c>
      <c r="G4" s="38" t="s">
        <v>1436</v>
      </c>
      <c r="H4" s="155"/>
      <c r="I4" s="201" t="s">
        <v>1433</v>
      </c>
      <c r="J4" s="163"/>
    </row>
    <row r="5" spans="1:10" s="7" customFormat="1" x14ac:dyDescent="0.25">
      <c r="B5" s="164"/>
      <c r="C5" s="155"/>
      <c r="D5" s="155"/>
      <c r="E5" s="155"/>
      <c r="F5" s="142">
        <v>44480</v>
      </c>
      <c r="G5" s="142">
        <v>44481</v>
      </c>
      <c r="H5" s="155"/>
      <c r="I5" s="202"/>
      <c r="J5" s="163"/>
    </row>
    <row r="6" spans="1:10" ht="22.5" x14ac:dyDescent="0.25">
      <c r="A6" s="5"/>
      <c r="B6" s="100">
        <v>1</v>
      </c>
      <c r="C6" s="65" t="s">
        <v>396</v>
      </c>
      <c r="D6" s="65" t="s">
        <v>1437</v>
      </c>
      <c r="E6" s="65" t="s">
        <v>1438</v>
      </c>
      <c r="F6" s="65" t="s">
        <v>1439</v>
      </c>
      <c r="G6" s="65" t="s">
        <v>1440</v>
      </c>
      <c r="H6" s="65">
        <v>88</v>
      </c>
      <c r="I6" s="65" t="s">
        <v>1441</v>
      </c>
      <c r="J6" s="67" t="s">
        <v>1442</v>
      </c>
    </row>
    <row r="7" spans="1:10" ht="22.5" x14ac:dyDescent="0.25">
      <c r="A7" s="5"/>
      <c r="B7" s="100">
        <v>2</v>
      </c>
      <c r="C7" s="65" t="s">
        <v>396</v>
      </c>
      <c r="D7" s="65" t="s">
        <v>1443</v>
      </c>
      <c r="E7" s="65" t="s">
        <v>1444</v>
      </c>
      <c r="F7" s="65" t="s">
        <v>1439</v>
      </c>
      <c r="G7" s="65" t="s">
        <v>1440</v>
      </c>
      <c r="H7" s="65">
        <v>32</v>
      </c>
      <c r="I7" s="65" t="s">
        <v>1445</v>
      </c>
      <c r="J7" s="67" t="s">
        <v>1446</v>
      </c>
    </row>
    <row r="8" spans="1:10" ht="22.5" x14ac:dyDescent="0.25">
      <c r="A8" s="5"/>
      <c r="B8" s="100">
        <v>3</v>
      </c>
      <c r="C8" s="65" t="s">
        <v>429</v>
      </c>
      <c r="D8" s="65" t="s">
        <v>1447</v>
      </c>
      <c r="E8" s="65" t="s">
        <v>1448</v>
      </c>
      <c r="F8" s="65" t="s">
        <v>1439</v>
      </c>
      <c r="G8" s="65" t="s">
        <v>1449</v>
      </c>
      <c r="H8" s="65">
        <v>164</v>
      </c>
      <c r="I8" s="65" t="s">
        <v>1445</v>
      </c>
      <c r="J8" s="67" t="s">
        <v>1446</v>
      </c>
    </row>
    <row r="9" spans="1:10" ht="22.5" x14ac:dyDescent="0.25">
      <c r="A9" s="5"/>
      <c r="B9" s="100">
        <v>4</v>
      </c>
      <c r="C9" s="65" t="s">
        <v>393</v>
      </c>
      <c r="D9" s="65" t="s">
        <v>1450</v>
      </c>
      <c r="E9" s="65" t="s">
        <v>1451</v>
      </c>
      <c r="F9" s="65" t="s">
        <v>1439</v>
      </c>
      <c r="G9" s="65" t="s">
        <v>1449</v>
      </c>
      <c r="H9" s="65">
        <v>17</v>
      </c>
      <c r="I9" s="65" t="s">
        <v>1452</v>
      </c>
      <c r="J9" s="67" t="s">
        <v>1442</v>
      </c>
    </row>
    <row r="10" spans="1:10" ht="22.5" x14ac:dyDescent="0.25">
      <c r="A10" s="5"/>
      <c r="B10" s="100">
        <v>5</v>
      </c>
      <c r="C10" s="65" t="s">
        <v>382</v>
      </c>
      <c r="D10" s="65" t="s">
        <v>1453</v>
      </c>
      <c r="E10" s="65" t="s">
        <v>1454</v>
      </c>
      <c r="F10" s="65" t="s">
        <v>1439</v>
      </c>
      <c r="G10" s="65" t="s">
        <v>1455</v>
      </c>
      <c r="H10" s="65">
        <v>691</v>
      </c>
      <c r="I10" s="65" t="s">
        <v>1452</v>
      </c>
      <c r="J10" s="67" t="s">
        <v>1442</v>
      </c>
    </row>
    <row r="11" spans="1:10" ht="22.5" x14ac:dyDescent="0.25">
      <c r="A11" s="5"/>
      <c r="B11" s="100">
        <v>6</v>
      </c>
      <c r="C11" s="65" t="s">
        <v>414</v>
      </c>
      <c r="D11" s="65" t="s">
        <v>1456</v>
      </c>
      <c r="E11" s="65" t="s">
        <v>1457</v>
      </c>
      <c r="F11" s="65" t="s">
        <v>1439</v>
      </c>
      <c r="G11" s="65" t="s">
        <v>1449</v>
      </c>
      <c r="H11" s="65">
        <v>110</v>
      </c>
      <c r="I11" s="65" t="s">
        <v>1441</v>
      </c>
      <c r="J11" s="67" t="s">
        <v>1442</v>
      </c>
    </row>
    <row r="12" spans="1:10" ht="22.5" x14ac:dyDescent="0.25">
      <c r="A12" s="5"/>
      <c r="B12" s="100">
        <v>7</v>
      </c>
      <c r="C12" s="65" t="s">
        <v>306</v>
      </c>
      <c r="D12" s="65" t="s">
        <v>1458</v>
      </c>
      <c r="E12" s="65" t="s">
        <v>1459</v>
      </c>
      <c r="F12" s="65" t="s">
        <v>1439</v>
      </c>
      <c r="G12" s="65" t="s">
        <v>1439</v>
      </c>
      <c r="H12" s="65">
        <v>768</v>
      </c>
      <c r="I12" s="65" t="s">
        <v>1452</v>
      </c>
      <c r="J12" s="67" t="s">
        <v>1442</v>
      </c>
    </row>
    <row r="13" spans="1:10" ht="22.5" x14ac:dyDescent="0.25">
      <c r="A13" s="5"/>
      <c r="B13" s="100">
        <v>8</v>
      </c>
      <c r="C13" s="65" t="s">
        <v>399</v>
      </c>
      <c r="D13" s="65" t="s">
        <v>1460</v>
      </c>
      <c r="E13" s="65" t="s">
        <v>1461</v>
      </c>
      <c r="F13" s="65" t="s">
        <v>1439</v>
      </c>
      <c r="G13" s="65" t="s">
        <v>1449</v>
      </c>
      <c r="H13" s="65">
        <v>147</v>
      </c>
      <c r="I13" s="65" t="s">
        <v>1452</v>
      </c>
      <c r="J13" s="67" t="s">
        <v>1442</v>
      </c>
    </row>
    <row r="14" spans="1:10" ht="22.5" x14ac:dyDescent="0.25">
      <c r="A14" s="5"/>
      <c r="B14" s="100">
        <v>9</v>
      </c>
      <c r="C14" s="65" t="s">
        <v>399</v>
      </c>
      <c r="D14" s="65" t="s">
        <v>1462</v>
      </c>
      <c r="E14" s="65" t="s">
        <v>1463</v>
      </c>
      <c r="F14" s="65" t="s">
        <v>1439</v>
      </c>
      <c r="G14" s="65" t="s">
        <v>1449</v>
      </c>
      <c r="H14" s="65">
        <v>27</v>
      </c>
      <c r="I14" s="65" t="s">
        <v>1445</v>
      </c>
      <c r="J14" s="67" t="s">
        <v>1446</v>
      </c>
    </row>
    <row r="15" spans="1:10" ht="22.5" x14ac:dyDescent="0.25">
      <c r="A15" s="5"/>
      <c r="B15" s="100">
        <v>10</v>
      </c>
      <c r="C15" s="65" t="s">
        <v>399</v>
      </c>
      <c r="D15" s="65" t="s">
        <v>1464</v>
      </c>
      <c r="E15" s="65" t="s">
        <v>1465</v>
      </c>
      <c r="F15" s="65" t="s">
        <v>1439</v>
      </c>
      <c r="G15" s="65" t="s">
        <v>1449</v>
      </c>
      <c r="H15" s="65">
        <v>114</v>
      </c>
      <c r="I15" s="65" t="s">
        <v>1445</v>
      </c>
      <c r="J15" s="67" t="s">
        <v>1446</v>
      </c>
    </row>
    <row r="16" spans="1:10" ht="33.75" x14ac:dyDescent="0.25">
      <c r="A16" s="5"/>
      <c r="B16" s="100">
        <v>11</v>
      </c>
      <c r="C16" s="65" t="s">
        <v>399</v>
      </c>
      <c r="D16" s="65" t="s">
        <v>1466</v>
      </c>
      <c r="E16" s="65" t="s">
        <v>1467</v>
      </c>
      <c r="F16" s="65" t="s">
        <v>1439</v>
      </c>
      <c r="G16" s="65" t="s">
        <v>1449</v>
      </c>
      <c r="H16" s="65">
        <v>700</v>
      </c>
      <c r="I16" s="65" t="s">
        <v>1452</v>
      </c>
      <c r="J16" s="67" t="s">
        <v>1442</v>
      </c>
    </row>
    <row r="17" spans="1:10" ht="22.5" x14ac:dyDescent="0.25">
      <c r="A17" s="5"/>
      <c r="B17" s="100">
        <v>12</v>
      </c>
      <c r="C17" s="65" t="s">
        <v>408</v>
      </c>
      <c r="D17" s="65" t="s">
        <v>1468</v>
      </c>
      <c r="E17" s="65" t="s">
        <v>1469</v>
      </c>
      <c r="F17" s="65" t="s">
        <v>1439</v>
      </c>
      <c r="G17" s="65" t="s">
        <v>1455</v>
      </c>
      <c r="H17" s="65">
        <v>10</v>
      </c>
      <c r="I17" s="65" t="s">
        <v>1445</v>
      </c>
      <c r="J17" s="67" t="s">
        <v>1446</v>
      </c>
    </row>
    <row r="18" spans="1:10" ht="22.5" x14ac:dyDescent="0.25">
      <c r="A18" s="5"/>
      <c r="B18" s="100">
        <v>13</v>
      </c>
      <c r="C18" s="65" t="s">
        <v>408</v>
      </c>
      <c r="D18" s="65" t="s">
        <v>1470</v>
      </c>
      <c r="E18" s="65" t="s">
        <v>1471</v>
      </c>
      <c r="F18" s="65" t="s">
        <v>1439</v>
      </c>
      <c r="G18" s="65" t="s">
        <v>1455</v>
      </c>
      <c r="H18" s="65">
        <v>824</v>
      </c>
      <c r="I18" s="65" t="s">
        <v>1452</v>
      </c>
      <c r="J18" s="67" t="s">
        <v>1442</v>
      </c>
    </row>
    <row r="19" spans="1:10" ht="22.5" x14ac:dyDescent="0.25">
      <c r="A19" s="5"/>
      <c r="B19" s="100">
        <v>14</v>
      </c>
      <c r="C19" s="65" t="s">
        <v>423</v>
      </c>
      <c r="D19" s="65" t="s">
        <v>1472</v>
      </c>
      <c r="E19" s="65" t="s">
        <v>1473</v>
      </c>
      <c r="F19" s="65" t="s">
        <v>1474</v>
      </c>
      <c r="G19" s="65" t="s">
        <v>1475</v>
      </c>
      <c r="H19" s="65">
        <v>41</v>
      </c>
      <c r="I19" s="65" t="s">
        <v>1452</v>
      </c>
      <c r="J19" s="67" t="s">
        <v>1442</v>
      </c>
    </row>
    <row r="20" spans="1:10" ht="22.5" x14ac:dyDescent="0.25">
      <c r="A20" s="5"/>
      <c r="B20" s="100">
        <v>15</v>
      </c>
      <c r="C20" s="65" t="s">
        <v>423</v>
      </c>
      <c r="D20" s="65" t="s">
        <v>1476</v>
      </c>
      <c r="E20" s="65" t="s">
        <v>1477</v>
      </c>
      <c r="F20" s="65" t="s">
        <v>1439</v>
      </c>
      <c r="G20" s="65" t="s">
        <v>1475</v>
      </c>
      <c r="H20" s="65">
        <v>64</v>
      </c>
      <c r="I20" s="65" t="s">
        <v>1452</v>
      </c>
      <c r="J20" s="67" t="s">
        <v>1442</v>
      </c>
    </row>
    <row r="21" spans="1:10" ht="22.5" x14ac:dyDescent="0.25">
      <c r="A21" s="5"/>
      <c r="B21" s="100">
        <v>16</v>
      </c>
      <c r="C21" s="65" t="s">
        <v>435</v>
      </c>
      <c r="D21" s="65" t="s">
        <v>1478</v>
      </c>
      <c r="E21" s="65" t="s">
        <v>1479</v>
      </c>
      <c r="F21" s="65" t="s">
        <v>1439</v>
      </c>
      <c r="G21" s="65" t="s">
        <v>1440</v>
      </c>
      <c r="H21" s="65">
        <v>10</v>
      </c>
      <c r="I21" s="65" t="s">
        <v>1445</v>
      </c>
      <c r="J21" s="67" t="s">
        <v>1446</v>
      </c>
    </row>
    <row r="22" spans="1:10" ht="22.5" x14ac:dyDescent="0.25">
      <c r="A22" s="5"/>
      <c r="B22" s="100">
        <v>17</v>
      </c>
      <c r="C22" s="65" t="s">
        <v>411</v>
      </c>
      <c r="D22" s="65" t="s">
        <v>1480</v>
      </c>
      <c r="E22" s="65" t="s">
        <v>1481</v>
      </c>
      <c r="F22" s="65" t="s">
        <v>1439</v>
      </c>
      <c r="G22" s="65" t="s">
        <v>1482</v>
      </c>
      <c r="H22" s="65">
        <v>23</v>
      </c>
      <c r="I22" s="65" t="s">
        <v>1445</v>
      </c>
      <c r="J22" s="67" t="s">
        <v>1446</v>
      </c>
    </row>
    <row r="23" spans="1:10" ht="22.5" x14ac:dyDescent="0.25">
      <c r="A23" s="5"/>
      <c r="B23" s="100">
        <v>18</v>
      </c>
      <c r="C23" s="65" t="s">
        <v>411</v>
      </c>
      <c r="D23" s="65" t="s">
        <v>1483</v>
      </c>
      <c r="E23" s="65" t="s">
        <v>1484</v>
      </c>
      <c r="F23" s="65" t="s">
        <v>1439</v>
      </c>
      <c r="G23" s="65" t="s">
        <v>1482</v>
      </c>
      <c r="H23" s="65">
        <v>37</v>
      </c>
      <c r="I23" s="65" t="s">
        <v>1445</v>
      </c>
      <c r="J23" s="67" t="s">
        <v>1446</v>
      </c>
    </row>
    <row r="24" spans="1:10" ht="22.5" x14ac:dyDescent="0.25">
      <c r="A24" s="5"/>
      <c r="B24" s="100">
        <v>19</v>
      </c>
      <c r="C24" s="65" t="s">
        <v>411</v>
      </c>
      <c r="D24" s="65" t="s">
        <v>1485</v>
      </c>
      <c r="E24" s="65" t="s">
        <v>1486</v>
      </c>
      <c r="F24" s="65" t="s">
        <v>1439</v>
      </c>
      <c r="G24" s="65" t="s">
        <v>1487</v>
      </c>
      <c r="H24" s="65">
        <v>54</v>
      </c>
      <c r="I24" s="65" t="s">
        <v>1441</v>
      </c>
      <c r="J24" s="67" t="s">
        <v>1442</v>
      </c>
    </row>
    <row r="25" spans="1:10" ht="22.5" x14ac:dyDescent="0.25">
      <c r="A25" s="5"/>
      <c r="B25" s="100">
        <v>20</v>
      </c>
      <c r="C25" s="65" t="s">
        <v>387</v>
      </c>
      <c r="D25" s="65" t="s">
        <v>1488</v>
      </c>
      <c r="E25" s="65" t="s">
        <v>1489</v>
      </c>
      <c r="F25" s="65" t="s">
        <v>1439</v>
      </c>
      <c r="G25" s="65" t="s">
        <v>1449</v>
      </c>
      <c r="H25" s="65">
        <v>44</v>
      </c>
      <c r="I25" s="65" t="s">
        <v>1445</v>
      </c>
      <c r="J25" s="67" t="s">
        <v>1446</v>
      </c>
    </row>
    <row r="26" spans="1:10" ht="22.5" x14ac:dyDescent="0.25">
      <c r="A26" s="5"/>
      <c r="B26" s="100">
        <v>21</v>
      </c>
      <c r="C26" s="65" t="s">
        <v>432</v>
      </c>
      <c r="D26" s="65" t="s">
        <v>1490</v>
      </c>
      <c r="E26" s="65" t="s">
        <v>1491</v>
      </c>
      <c r="F26" s="65" t="s">
        <v>1439</v>
      </c>
      <c r="G26" s="65" t="s">
        <v>1492</v>
      </c>
      <c r="H26" s="65">
        <v>616</v>
      </c>
      <c r="I26" s="65" t="s">
        <v>1441</v>
      </c>
      <c r="J26" s="67" t="s">
        <v>1442</v>
      </c>
    </row>
    <row r="27" spans="1:10" ht="22.5" x14ac:dyDescent="0.25">
      <c r="A27" s="5"/>
      <c r="B27" s="100">
        <v>22</v>
      </c>
      <c r="C27" s="65" t="s">
        <v>432</v>
      </c>
      <c r="D27" s="65" t="s">
        <v>1493</v>
      </c>
      <c r="E27" s="65" t="s">
        <v>1494</v>
      </c>
      <c r="F27" s="65" t="s">
        <v>1439</v>
      </c>
      <c r="G27" s="65" t="s">
        <v>1492</v>
      </c>
      <c r="H27" s="65">
        <v>15</v>
      </c>
      <c r="I27" s="65" t="s">
        <v>1441</v>
      </c>
      <c r="J27" s="67" t="s">
        <v>1442</v>
      </c>
    </row>
    <row r="28" spans="1:10" ht="22.5" x14ac:dyDescent="0.25">
      <c r="A28" s="5"/>
      <c r="B28" s="100">
        <v>23</v>
      </c>
      <c r="C28" s="65" t="s">
        <v>420</v>
      </c>
      <c r="D28" s="65" t="s">
        <v>1495</v>
      </c>
      <c r="E28" s="65" t="s">
        <v>1496</v>
      </c>
      <c r="F28" s="65" t="s">
        <v>1439</v>
      </c>
      <c r="G28" s="65" t="s">
        <v>1475</v>
      </c>
      <c r="H28" s="65">
        <v>54</v>
      </c>
      <c r="I28" s="65" t="s">
        <v>1452</v>
      </c>
      <c r="J28" s="67" t="s">
        <v>1442</v>
      </c>
    </row>
    <row r="29" spans="1:10" ht="23.25" thickBot="1" x14ac:dyDescent="0.3">
      <c r="A29" s="5"/>
      <c r="B29" s="143">
        <v>24</v>
      </c>
      <c r="C29" s="68" t="s">
        <v>420</v>
      </c>
      <c r="D29" s="68" t="s">
        <v>1497</v>
      </c>
      <c r="E29" s="68" t="s">
        <v>1498</v>
      </c>
      <c r="F29" s="68" t="s">
        <v>1439</v>
      </c>
      <c r="G29" s="68" t="s">
        <v>1475</v>
      </c>
      <c r="H29" s="68">
        <v>884</v>
      </c>
      <c r="I29" s="68" t="s">
        <v>1452</v>
      </c>
      <c r="J29" s="69" t="s">
        <v>1442</v>
      </c>
    </row>
    <row r="30" spans="1:10" x14ac:dyDescent="0.25">
      <c r="A30" s="5"/>
    </row>
    <row r="31" spans="1:10" x14ac:dyDescent="0.25">
      <c r="A31" s="5"/>
    </row>
    <row r="32" spans="1:10"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sheetData>
  <mergeCells count="8">
    <mergeCell ref="J3:J5"/>
    <mergeCell ref="I4:I5"/>
    <mergeCell ref="B3:B5"/>
    <mergeCell ref="C3:C5"/>
    <mergeCell ref="D3:D5"/>
    <mergeCell ref="E3:E5"/>
    <mergeCell ref="F3:G3"/>
    <mergeCell ref="H3:H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9D40-2D70-4F04-BD28-DAB351FB6CFE}">
  <sheetPr>
    <tabColor theme="1"/>
  </sheetPr>
  <dimension ref="B1:B5"/>
  <sheetViews>
    <sheetView showGridLines="0" zoomScaleNormal="100" workbookViewId="0">
      <selection activeCell="B1" sqref="A1:XFD1048576"/>
    </sheetView>
  </sheetViews>
  <sheetFormatPr defaultRowHeight="15" x14ac:dyDescent="0.25"/>
  <cols>
    <col min="1" max="1" width="9.140625" style="24" customWidth="1"/>
    <col min="2" max="16384" width="9.140625" style="24"/>
  </cols>
  <sheetData>
    <row r="1" spans="2:2" s="6" customFormat="1" ht="45" customHeight="1" x14ac:dyDescent="0.4">
      <c r="B1" s="6" t="s">
        <v>1560</v>
      </c>
    </row>
    <row r="2" spans="2:2" ht="28.5" x14ac:dyDescent="0.25">
      <c r="B2" s="205" t="s">
        <v>11</v>
      </c>
    </row>
    <row r="3" spans="2:2" x14ac:dyDescent="0.25">
      <c r="B3" s="207" t="str">
        <f>'Table 2'!_Ref80199625</f>
        <v>Table 2: 2021 PSPS Risk-Benefit Consequence Modelling Considerations</v>
      </c>
    </row>
    <row r="4" spans="2:2" x14ac:dyDescent="0.25">
      <c r="B4" s="206"/>
    </row>
    <row r="5" spans="2:2" x14ac:dyDescent="0.25">
      <c r="B5" s="206"/>
    </row>
  </sheetData>
  <hyperlinks>
    <hyperlink ref="B3" r:id="rId1" location="'Table 2'!A1" display="'Table 2'!A1" xr:uid="{D82F43CA-C389-4A7E-8092-A311771A50FA}"/>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66D4-2B5F-4399-BA54-5FA6892B394F}">
  <dimension ref="B1:D15"/>
  <sheetViews>
    <sheetView showGridLines="0" zoomScaleNormal="100" workbookViewId="0">
      <selection activeCell="B1" sqref="B1"/>
    </sheetView>
  </sheetViews>
  <sheetFormatPr defaultRowHeight="15" x14ac:dyDescent="0.25"/>
  <cols>
    <col min="1" max="1" width="9.140625" style="5"/>
    <col min="2" max="2" width="14.7109375" style="5" customWidth="1"/>
    <col min="3" max="3" width="34" style="5" customWidth="1"/>
    <col min="4" max="4" width="43.85546875" style="5" customWidth="1"/>
    <col min="5" max="12" width="14.7109375" style="5" customWidth="1"/>
    <col min="13" max="16384" width="9.140625" style="5"/>
  </cols>
  <sheetData>
    <row r="1" spans="2:4" s="6" customFormat="1" ht="45" customHeight="1" x14ac:dyDescent="0.4">
      <c r="B1" s="6" t="s">
        <v>1560</v>
      </c>
    </row>
    <row r="2" spans="2:4" ht="15.75" thickBot="1" x14ac:dyDescent="0.3">
      <c r="B2" s="2" t="s">
        <v>35</v>
      </c>
    </row>
    <row r="3" spans="2:4" ht="21.75" x14ac:dyDescent="0.25">
      <c r="B3" s="42" t="s">
        <v>47</v>
      </c>
      <c r="C3" s="39" t="s">
        <v>48</v>
      </c>
      <c r="D3" s="43" t="s">
        <v>49</v>
      </c>
    </row>
    <row r="4" spans="2:4" ht="56.25" x14ac:dyDescent="0.25">
      <c r="B4" s="44" t="s">
        <v>36</v>
      </c>
      <c r="C4" s="45" t="s">
        <v>50</v>
      </c>
      <c r="D4" s="46" t="s">
        <v>37</v>
      </c>
    </row>
    <row r="5" spans="2:4" ht="33.75" x14ac:dyDescent="0.25">
      <c r="B5" s="44" t="s">
        <v>38</v>
      </c>
      <c r="C5" s="45" t="s">
        <v>39</v>
      </c>
      <c r="D5" s="46" t="s">
        <v>40</v>
      </c>
    </row>
    <row r="6" spans="2:4" ht="45.75" thickBot="1" x14ac:dyDescent="0.3">
      <c r="B6" s="15" t="s">
        <v>41</v>
      </c>
      <c r="C6" s="25" t="s">
        <v>42</v>
      </c>
      <c r="D6" s="16" t="s">
        <v>43</v>
      </c>
    </row>
    <row r="7" spans="2:4" x14ac:dyDescent="0.25">
      <c r="B7" s="13"/>
      <c r="C7" s="13"/>
      <c r="D7" s="13"/>
    </row>
    <row r="8" spans="2:4" x14ac:dyDescent="0.25">
      <c r="B8" s="18"/>
      <c r="C8" s="13"/>
      <c r="D8" s="13"/>
    </row>
    <row r="9" spans="2:4" x14ac:dyDescent="0.25">
      <c r="B9" s="20" t="s">
        <v>44</v>
      </c>
      <c r="C9" s="19"/>
      <c r="D9" s="13"/>
    </row>
    <row r="10" spans="2:4" x14ac:dyDescent="0.25">
      <c r="B10" s="20" t="s">
        <v>45</v>
      </c>
      <c r="C10" s="19"/>
      <c r="D10" s="13"/>
    </row>
    <row r="11" spans="2:4" x14ac:dyDescent="0.25">
      <c r="B11" s="20" t="s">
        <v>46</v>
      </c>
      <c r="C11" s="19"/>
      <c r="D11" s="13"/>
    </row>
    <row r="12" spans="2:4" x14ac:dyDescent="0.25">
      <c r="B12" s="13"/>
      <c r="C12" s="13"/>
      <c r="D12" s="13"/>
    </row>
    <row r="13" spans="2:4" x14ac:dyDescent="0.25">
      <c r="B13" s="7"/>
    </row>
    <row r="14" spans="2:4" x14ac:dyDescent="0.25">
      <c r="B14" s="7"/>
    </row>
    <row r="15" spans="2:4" x14ac:dyDescent="0.25">
      <c r="B15" s="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3765-B77B-4246-B5D7-F4CC6AAB6B00}">
  <sheetPr>
    <tabColor theme="1"/>
  </sheetPr>
  <dimension ref="B1:B8"/>
  <sheetViews>
    <sheetView showGridLines="0" zoomScaleNormal="100" workbookViewId="0">
      <selection activeCell="B1" sqref="A1:XFD1048576"/>
    </sheetView>
  </sheetViews>
  <sheetFormatPr defaultRowHeight="15" x14ac:dyDescent="0.25"/>
  <cols>
    <col min="1" max="1" width="9.140625" style="24" customWidth="1"/>
    <col min="2" max="16384" width="9.140625" style="24"/>
  </cols>
  <sheetData>
    <row r="1" spans="2:2" s="6" customFormat="1" ht="45" customHeight="1" x14ac:dyDescent="0.4">
      <c r="B1" s="6" t="s">
        <v>1560</v>
      </c>
    </row>
    <row r="2" spans="2:2" ht="28.5" x14ac:dyDescent="0.25">
      <c r="B2" s="205" t="s">
        <v>2</v>
      </c>
    </row>
    <row r="3" spans="2:2" x14ac:dyDescent="0.25">
      <c r="B3" s="208" t="str">
        <f>'Table 3'!_Ref80891684</f>
        <v>Table 3: Notification Descriptions</v>
      </c>
    </row>
    <row r="4" spans="2:2" x14ac:dyDescent="0.25">
      <c r="B4" s="206" t="str">
        <f>'Table 4'!B2</f>
        <v>Table 4: Customer Notification Timeline Summary Prior to De-energization for October 11 – 12, 2021 PSPS Event</v>
      </c>
    </row>
    <row r="5" spans="2:2" x14ac:dyDescent="0.25">
      <c r="B5" s="206" t="str">
        <f>'Table 5'!_Ref83367513</f>
        <v>Table 5: Notifications to Customers where Positive or Affirmative Notification was Attempted</v>
      </c>
    </row>
    <row r="6" spans="2:2" x14ac:dyDescent="0.25">
      <c r="B6" s="206" t="str">
        <f>'Table 6'!_Ref80983104</f>
        <v>Table 6: Outcomes of Notifications to De-energized Medical Baseline Program Customers</v>
      </c>
    </row>
    <row r="7" spans="2:2" x14ac:dyDescent="0.25">
      <c r="B7" s="206" t="str">
        <f>'Table 7'!B2</f>
        <v>Table 7: Count and Type of Additional Notifications to De-energized Medical Baseline Program Customers</v>
      </c>
    </row>
    <row r="8" spans="2:2" x14ac:dyDescent="0.25">
      <c r="B8" s="206" t="str">
        <f>'Table 8'!_Ref80892662</f>
        <v>Table 8: Notification Failure Causes</v>
      </c>
    </row>
  </sheetData>
  <hyperlinks>
    <hyperlink ref="B3" r:id="rId1" location="'Table 3'!A1" display="'Table 3'!A1" xr:uid="{4B59982B-959D-4D54-9B59-034DAC5E29CA}"/>
    <hyperlink ref="B4" r:id="rId2" location="'Table 4'!A1" display="'Table 4'!A1" xr:uid="{6F533883-2BBB-46BF-BB00-D1733F34BEA0}"/>
    <hyperlink ref="B5" r:id="rId3" location="'Table 5'!A1" display="'Table 5'!A1" xr:uid="{2AEEB4DE-4237-470D-96E5-D15993334DF7}"/>
    <hyperlink ref="B6" r:id="rId4" location="'Table 6'!A1" display="'Table 6'!A1" xr:uid="{E596C540-7708-4E49-A1A5-B88EDC3F3562}"/>
    <hyperlink ref="B7" r:id="rId5" location="'Table 7'!A1" display="'Table 7'!A1" xr:uid="{6E305BFD-6101-404B-999C-0D0E96DC46E9}"/>
    <hyperlink ref="B8" r:id="rId6" location="'Table 8'!A1" display="'Table 8'!A1" xr:uid="{E45B81A4-70FB-44C2-B4AB-0407DE6B60B6}"/>
  </hyperlinks>
  <pageMargins left="0.7" right="0.7" top="0.75" bottom="0.75" header="0.3" footer="0.3"/>
  <pageSetup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E491-A7F8-47B9-9840-749EA9C12BF4}">
  <dimension ref="A1:D1444"/>
  <sheetViews>
    <sheetView showGridLines="0" zoomScaleNormal="100" workbookViewId="0">
      <selection activeCell="B1" sqref="B1"/>
    </sheetView>
  </sheetViews>
  <sheetFormatPr defaultRowHeight="15" x14ac:dyDescent="0.25"/>
  <cols>
    <col min="1" max="1" width="9.140625" customWidth="1"/>
    <col min="2" max="2" width="18.5703125" customWidth="1"/>
    <col min="3" max="3" width="21.5703125" customWidth="1"/>
    <col min="4" max="4" width="121.42578125" customWidth="1"/>
  </cols>
  <sheetData>
    <row r="1" spans="1:4" s="6" customFormat="1" ht="45" customHeight="1" x14ac:dyDescent="0.4">
      <c r="B1" s="6" t="s">
        <v>1560</v>
      </c>
    </row>
    <row r="2" spans="1:4" x14ac:dyDescent="0.25">
      <c r="A2" s="5"/>
      <c r="B2" s="4" t="s">
        <v>72</v>
      </c>
    </row>
    <row r="3" spans="1:4" s="8" customFormat="1" ht="14.25" x14ac:dyDescent="0.2">
      <c r="B3" s="48" t="s">
        <v>51</v>
      </c>
      <c r="C3" s="48" t="s">
        <v>52</v>
      </c>
      <c r="D3" s="48" t="s">
        <v>0</v>
      </c>
    </row>
    <row r="4" spans="1:4" ht="135" x14ac:dyDescent="0.25">
      <c r="A4" s="5"/>
      <c r="B4" s="49" t="s">
        <v>53</v>
      </c>
      <c r="C4" s="45" t="s">
        <v>54</v>
      </c>
      <c r="D4" s="45" t="s">
        <v>62</v>
      </c>
    </row>
    <row r="5" spans="1:4" ht="180" x14ac:dyDescent="0.25">
      <c r="A5" s="5"/>
      <c r="B5" s="49" t="s">
        <v>55</v>
      </c>
      <c r="C5" s="45" t="s">
        <v>68</v>
      </c>
      <c r="D5" s="45" t="s">
        <v>63</v>
      </c>
    </row>
    <row r="6" spans="1:4" ht="101.25" x14ac:dyDescent="0.25">
      <c r="A6" s="5"/>
      <c r="B6" s="49" t="s">
        <v>56</v>
      </c>
      <c r="C6" s="45" t="s">
        <v>57</v>
      </c>
      <c r="D6" s="45" t="s">
        <v>64</v>
      </c>
    </row>
    <row r="7" spans="1:4" ht="146.25" x14ac:dyDescent="0.25">
      <c r="A7" s="5"/>
      <c r="B7" s="49" t="s">
        <v>58</v>
      </c>
      <c r="C7" s="45" t="s">
        <v>59</v>
      </c>
      <c r="D7" s="45" t="s">
        <v>65</v>
      </c>
    </row>
    <row r="8" spans="1:4" ht="101.25" x14ac:dyDescent="0.25">
      <c r="A8" s="5"/>
      <c r="B8" s="49" t="s">
        <v>60</v>
      </c>
      <c r="C8" s="45" t="s">
        <v>59</v>
      </c>
      <c r="D8" s="45" t="s">
        <v>66</v>
      </c>
    </row>
    <row r="9" spans="1:4" ht="67.5" x14ac:dyDescent="0.25">
      <c r="A9" s="5"/>
      <c r="B9" s="49" t="s">
        <v>61</v>
      </c>
      <c r="C9" s="45" t="s">
        <v>59</v>
      </c>
      <c r="D9" s="45" t="s">
        <v>67</v>
      </c>
    </row>
    <row r="10" spans="1:4" x14ac:dyDescent="0.25">
      <c r="A10" s="5"/>
      <c r="D10" s="5"/>
    </row>
    <row r="11" spans="1:4" x14ac:dyDescent="0.25">
      <c r="A11" s="5"/>
      <c r="B11" s="36"/>
      <c r="D11" s="5"/>
    </row>
    <row r="12" spans="1:4" x14ac:dyDescent="0.25">
      <c r="A12" s="5"/>
      <c r="B12" s="20" t="s">
        <v>69</v>
      </c>
      <c r="C12" s="37"/>
      <c r="D12" s="5"/>
    </row>
    <row r="13" spans="1:4" x14ac:dyDescent="0.25">
      <c r="A13" s="5"/>
      <c r="B13" s="20" t="s">
        <v>70</v>
      </c>
      <c r="C13" s="37"/>
      <c r="D13" s="5"/>
    </row>
    <row r="14" spans="1:4" x14ac:dyDescent="0.25">
      <c r="A14" s="5"/>
      <c r="B14" s="20" t="s">
        <v>71</v>
      </c>
      <c r="C14" s="37"/>
      <c r="D14" s="5"/>
    </row>
    <row r="15" spans="1:4" x14ac:dyDescent="0.25">
      <c r="A15" s="5"/>
      <c r="D15" s="5"/>
    </row>
    <row r="16" spans="1:4" x14ac:dyDescent="0.25">
      <c r="A16" s="5"/>
      <c r="D16" s="5"/>
    </row>
    <row r="17" spans="1:1" x14ac:dyDescent="0.25">
      <c r="A17" s="5"/>
    </row>
    <row r="18" spans="1:1" x14ac:dyDescent="0.25">
      <c r="A18" s="5"/>
    </row>
    <row r="19" spans="1:1" x14ac:dyDescent="0.25">
      <c r="A19" s="5"/>
    </row>
    <row r="20" spans="1:1" x14ac:dyDescent="0.25">
      <c r="A20" s="5"/>
    </row>
    <row r="21" spans="1:1" x14ac:dyDescent="0.25">
      <c r="A21" s="5"/>
    </row>
    <row r="22" spans="1:1" x14ac:dyDescent="0.25">
      <c r="A22" s="5"/>
    </row>
    <row r="23" spans="1:1" x14ac:dyDescent="0.25">
      <c r="A23" s="5"/>
    </row>
    <row r="24" spans="1:1" x14ac:dyDescent="0.25">
      <c r="A24" s="5"/>
    </row>
    <row r="25" spans="1:1" x14ac:dyDescent="0.25">
      <c r="A25" s="5"/>
    </row>
    <row r="26" spans="1:1" x14ac:dyDescent="0.25">
      <c r="A26" s="5"/>
    </row>
    <row r="27" spans="1:1" x14ac:dyDescent="0.25">
      <c r="A27" s="5"/>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FCE9-2D61-46CB-BC73-C7DED600C196}">
  <dimension ref="A1:G1405"/>
  <sheetViews>
    <sheetView showGridLines="0" zoomScaleNormal="100" workbookViewId="0">
      <selection activeCell="B1" sqref="B1"/>
    </sheetView>
  </sheetViews>
  <sheetFormatPr defaultRowHeight="15" x14ac:dyDescent="0.25"/>
  <cols>
    <col min="1" max="1" width="9.140625" customWidth="1"/>
    <col min="2" max="2" width="19.7109375" bestFit="1" customWidth="1"/>
    <col min="3" max="3" width="21.85546875" bestFit="1" customWidth="1"/>
    <col min="4" max="4" width="27.140625" bestFit="1" customWidth="1"/>
    <col min="5" max="5" width="23.7109375" bestFit="1" customWidth="1"/>
    <col min="6" max="6" width="16.42578125" customWidth="1"/>
    <col min="7" max="7" width="66.42578125" customWidth="1"/>
  </cols>
  <sheetData>
    <row r="1" spans="1:7" s="6" customFormat="1" ht="45" customHeight="1" x14ac:dyDescent="0.4">
      <c r="B1" s="6" t="s">
        <v>1560</v>
      </c>
    </row>
    <row r="2" spans="1:7" ht="15.75" thickBot="1" x14ac:dyDescent="0.3">
      <c r="A2" s="5"/>
      <c r="B2" s="4" t="s">
        <v>149</v>
      </c>
    </row>
    <row r="3" spans="1:7" ht="15.75" thickBot="1" x14ac:dyDescent="0.3">
      <c r="A3" s="5"/>
      <c r="B3" s="63" t="s">
        <v>73</v>
      </c>
      <c r="C3" s="35" t="s">
        <v>74</v>
      </c>
      <c r="D3" s="35" t="s">
        <v>75</v>
      </c>
      <c r="E3" s="35" t="s">
        <v>76</v>
      </c>
      <c r="F3" s="35" t="s">
        <v>77</v>
      </c>
      <c r="G3" s="35" t="s">
        <v>78</v>
      </c>
    </row>
    <row r="4" spans="1:7" ht="15.75" thickBot="1" x14ac:dyDescent="0.3">
      <c r="A4" s="5"/>
      <c r="B4" s="174" t="s">
        <v>79</v>
      </c>
      <c r="C4" s="171" t="s">
        <v>80</v>
      </c>
      <c r="D4" s="50" t="s">
        <v>81</v>
      </c>
      <c r="E4" s="56" t="s">
        <v>82</v>
      </c>
      <c r="F4" s="51" t="s">
        <v>83</v>
      </c>
      <c r="G4" s="50"/>
    </row>
    <row r="5" spans="1:7" ht="15.75" thickBot="1" x14ac:dyDescent="0.3">
      <c r="A5" s="5"/>
      <c r="B5" s="175"/>
      <c r="C5" s="172"/>
      <c r="D5" s="50" t="s">
        <v>84</v>
      </c>
      <c r="E5" s="57" t="s">
        <v>140</v>
      </c>
      <c r="F5" s="50" t="s">
        <v>83</v>
      </c>
      <c r="G5" s="50"/>
    </row>
    <row r="6" spans="1:7" ht="15.75" thickBot="1" x14ac:dyDescent="0.3">
      <c r="A6" s="5"/>
      <c r="B6" s="175"/>
      <c r="C6" s="171" t="s">
        <v>85</v>
      </c>
      <c r="D6" s="53" t="s">
        <v>81</v>
      </c>
      <c r="E6" s="58" t="s">
        <v>86</v>
      </c>
      <c r="F6" s="50" t="s">
        <v>87</v>
      </c>
      <c r="G6" s="50"/>
    </row>
    <row r="7" spans="1:7" ht="15.75" customHeight="1" thickBot="1" x14ac:dyDescent="0.3">
      <c r="A7" s="5"/>
      <c r="B7" s="175"/>
      <c r="C7" s="173"/>
      <c r="D7" s="53" t="s">
        <v>81</v>
      </c>
      <c r="E7" s="59" t="s">
        <v>88</v>
      </c>
      <c r="F7" s="50" t="s">
        <v>89</v>
      </c>
      <c r="G7" s="50" t="s">
        <v>90</v>
      </c>
    </row>
    <row r="8" spans="1:7" ht="15.75" thickBot="1" x14ac:dyDescent="0.3">
      <c r="A8" s="5"/>
      <c r="B8" s="175"/>
      <c r="C8" s="173"/>
      <c r="D8" s="53" t="s">
        <v>81</v>
      </c>
      <c r="E8" s="60" t="s">
        <v>91</v>
      </c>
      <c r="F8" s="50" t="s">
        <v>87</v>
      </c>
      <c r="G8" s="50"/>
    </row>
    <row r="9" spans="1:7" ht="15.75" thickBot="1" x14ac:dyDescent="0.3">
      <c r="A9" s="5"/>
      <c r="B9" s="175"/>
      <c r="C9" s="173"/>
      <c r="D9" s="50" t="s">
        <v>84</v>
      </c>
      <c r="E9" s="61" t="s">
        <v>141</v>
      </c>
      <c r="F9" s="50" t="s">
        <v>87</v>
      </c>
      <c r="G9" s="50"/>
    </row>
    <row r="10" spans="1:7" ht="15.75" thickBot="1" x14ac:dyDescent="0.3">
      <c r="A10" s="5"/>
      <c r="B10" s="175"/>
      <c r="C10" s="173"/>
      <c r="D10" s="50" t="s">
        <v>84</v>
      </c>
      <c r="E10" s="61" t="s">
        <v>139</v>
      </c>
      <c r="F10" s="50" t="s">
        <v>87</v>
      </c>
      <c r="G10" s="50"/>
    </row>
    <row r="11" spans="1:7" ht="15.75" thickBot="1" x14ac:dyDescent="0.3">
      <c r="A11" s="5"/>
      <c r="B11" s="175"/>
      <c r="C11" s="173"/>
      <c r="D11" s="50" t="s">
        <v>84</v>
      </c>
      <c r="E11" s="61" t="s">
        <v>139</v>
      </c>
      <c r="F11" s="50" t="s">
        <v>89</v>
      </c>
      <c r="G11" s="50" t="s">
        <v>92</v>
      </c>
    </row>
    <row r="12" spans="1:7" ht="15.75" thickBot="1" x14ac:dyDescent="0.3">
      <c r="A12" s="5"/>
      <c r="B12" s="175"/>
      <c r="C12" s="173"/>
      <c r="D12" s="50" t="s">
        <v>84</v>
      </c>
      <c r="E12" s="61" t="s">
        <v>142</v>
      </c>
      <c r="F12" s="50" t="s">
        <v>87</v>
      </c>
      <c r="G12" s="50"/>
    </row>
    <row r="13" spans="1:7" ht="15.75" thickBot="1" x14ac:dyDescent="0.3">
      <c r="A13" s="5"/>
      <c r="B13" s="175"/>
      <c r="C13" s="173"/>
      <c r="D13" s="50" t="s">
        <v>84</v>
      </c>
      <c r="E13" s="61" t="s">
        <v>143</v>
      </c>
      <c r="F13" s="50" t="s">
        <v>89</v>
      </c>
      <c r="G13" s="50" t="s">
        <v>92</v>
      </c>
    </row>
    <row r="14" spans="1:7" ht="15.75" thickBot="1" x14ac:dyDescent="0.3">
      <c r="A14" s="5"/>
      <c r="B14" s="175"/>
      <c r="C14" s="173"/>
      <c r="D14" s="50" t="s">
        <v>93</v>
      </c>
      <c r="E14" s="61" t="s">
        <v>141</v>
      </c>
      <c r="F14" s="50" t="s">
        <v>87</v>
      </c>
      <c r="G14" s="50"/>
    </row>
    <row r="15" spans="1:7" ht="15.75" thickBot="1" x14ac:dyDescent="0.3">
      <c r="A15" s="5"/>
      <c r="B15" s="175"/>
      <c r="C15" s="173"/>
      <c r="D15" s="50" t="s">
        <v>93</v>
      </c>
      <c r="E15" s="61" t="s">
        <v>139</v>
      </c>
      <c r="F15" s="50" t="s">
        <v>87</v>
      </c>
      <c r="G15" s="50"/>
    </row>
    <row r="16" spans="1:7" ht="15.75" thickBot="1" x14ac:dyDescent="0.3">
      <c r="A16" s="5"/>
      <c r="B16" s="175"/>
      <c r="C16" s="173"/>
      <c r="D16" s="50" t="s">
        <v>93</v>
      </c>
      <c r="E16" s="61" t="s">
        <v>139</v>
      </c>
      <c r="F16" s="50" t="s">
        <v>89</v>
      </c>
      <c r="G16" s="50" t="s">
        <v>94</v>
      </c>
    </row>
    <row r="17" spans="1:7" ht="15.75" thickBot="1" x14ac:dyDescent="0.3">
      <c r="A17" s="5"/>
      <c r="B17" s="175"/>
      <c r="C17" s="173"/>
      <c r="D17" s="50" t="s">
        <v>93</v>
      </c>
      <c r="E17" s="61" t="s">
        <v>142</v>
      </c>
      <c r="F17" s="50" t="s">
        <v>87</v>
      </c>
      <c r="G17" s="50"/>
    </row>
    <row r="18" spans="1:7" ht="15.75" thickBot="1" x14ac:dyDescent="0.3">
      <c r="A18" s="5"/>
      <c r="B18" s="175"/>
      <c r="C18" s="173"/>
      <c r="D18" s="53" t="s">
        <v>93</v>
      </c>
      <c r="E18" s="59" t="s">
        <v>143</v>
      </c>
      <c r="F18" s="54" t="s">
        <v>89</v>
      </c>
      <c r="G18" s="54" t="s">
        <v>94</v>
      </c>
    </row>
    <row r="19" spans="1:7" ht="15.75" thickBot="1" x14ac:dyDescent="0.3">
      <c r="A19" s="5"/>
      <c r="B19" s="175"/>
      <c r="C19" s="172"/>
      <c r="D19" s="53" t="s">
        <v>93</v>
      </c>
      <c r="E19" s="59" t="s">
        <v>144</v>
      </c>
      <c r="F19" s="55" t="s">
        <v>87</v>
      </c>
      <c r="G19" s="52"/>
    </row>
    <row r="20" spans="1:7" ht="15.75" thickBot="1" x14ac:dyDescent="0.3">
      <c r="A20" s="5"/>
      <c r="B20" s="175"/>
      <c r="C20" s="171" t="s">
        <v>95</v>
      </c>
      <c r="D20" s="53" t="s">
        <v>81</v>
      </c>
      <c r="E20" s="59" t="s">
        <v>96</v>
      </c>
      <c r="F20" s="50" t="s">
        <v>97</v>
      </c>
      <c r="G20" s="55"/>
    </row>
    <row r="21" spans="1:7" ht="15.75" thickBot="1" x14ac:dyDescent="0.3">
      <c r="A21" s="5"/>
      <c r="B21" s="175"/>
      <c r="C21" s="173"/>
      <c r="D21" s="53" t="s">
        <v>84</v>
      </c>
      <c r="E21" s="59" t="s">
        <v>145</v>
      </c>
      <c r="F21" s="50" t="s">
        <v>97</v>
      </c>
      <c r="G21" s="50"/>
    </row>
    <row r="22" spans="1:7" ht="15.75" thickBot="1" x14ac:dyDescent="0.3">
      <c r="A22" s="5"/>
      <c r="B22" s="175"/>
      <c r="C22" s="173"/>
      <c r="D22" s="53" t="s">
        <v>84</v>
      </c>
      <c r="E22" s="59" t="s">
        <v>98</v>
      </c>
      <c r="F22" s="50" t="s">
        <v>97</v>
      </c>
      <c r="G22" s="50"/>
    </row>
    <row r="23" spans="1:7" ht="15.75" thickBot="1" x14ac:dyDescent="0.3">
      <c r="A23" s="5"/>
      <c r="B23" s="175"/>
      <c r="C23" s="173"/>
      <c r="D23" s="53" t="s">
        <v>84</v>
      </c>
      <c r="E23" s="59" t="s">
        <v>146</v>
      </c>
      <c r="F23" s="50" t="s">
        <v>97</v>
      </c>
      <c r="G23" s="50"/>
    </row>
    <row r="24" spans="1:7" ht="15.75" thickBot="1" x14ac:dyDescent="0.3">
      <c r="A24" s="5"/>
      <c r="B24" s="175"/>
      <c r="C24" s="173"/>
      <c r="D24" s="53" t="s">
        <v>84</v>
      </c>
      <c r="E24" s="59" t="s">
        <v>99</v>
      </c>
      <c r="F24" s="50" t="s">
        <v>89</v>
      </c>
      <c r="G24" s="50" t="s">
        <v>100</v>
      </c>
    </row>
    <row r="25" spans="1:7" ht="15.75" thickBot="1" x14ac:dyDescent="0.3">
      <c r="A25" s="5"/>
      <c r="B25" s="175"/>
      <c r="C25" s="173"/>
      <c r="D25" s="53" t="s">
        <v>93</v>
      </c>
      <c r="E25" s="59" t="s">
        <v>147</v>
      </c>
      <c r="F25" s="50" t="s">
        <v>97</v>
      </c>
      <c r="G25" s="50"/>
    </row>
    <row r="26" spans="1:7" ht="15.75" thickBot="1" x14ac:dyDescent="0.3">
      <c r="A26" s="5"/>
      <c r="B26" s="175"/>
      <c r="C26" s="173"/>
      <c r="D26" s="53" t="s">
        <v>93</v>
      </c>
      <c r="E26" s="59" t="s">
        <v>145</v>
      </c>
      <c r="F26" s="50" t="s">
        <v>97</v>
      </c>
      <c r="G26" s="50"/>
    </row>
    <row r="27" spans="1:7" ht="15.75" thickBot="1" x14ac:dyDescent="0.3">
      <c r="A27" s="5"/>
      <c r="B27" s="175"/>
      <c r="C27" s="173"/>
      <c r="D27" s="53" t="s">
        <v>93</v>
      </c>
      <c r="E27" s="59" t="s">
        <v>98</v>
      </c>
      <c r="F27" s="50" t="s">
        <v>97</v>
      </c>
      <c r="G27" s="50"/>
    </row>
    <row r="28" spans="1:7" ht="15.75" thickBot="1" x14ac:dyDescent="0.3">
      <c r="A28" s="5"/>
      <c r="B28" s="175"/>
      <c r="C28" s="173"/>
      <c r="D28" s="53" t="s">
        <v>93</v>
      </c>
      <c r="E28" s="59" t="s">
        <v>146</v>
      </c>
      <c r="F28" s="50" t="s">
        <v>97</v>
      </c>
      <c r="G28" s="50"/>
    </row>
    <row r="29" spans="1:7" ht="15.75" thickBot="1" x14ac:dyDescent="0.3">
      <c r="A29" s="5"/>
      <c r="B29" s="175"/>
      <c r="C29" s="173"/>
      <c r="D29" s="53" t="s">
        <v>93</v>
      </c>
      <c r="E29" s="59" t="s">
        <v>99</v>
      </c>
      <c r="F29" s="50" t="s">
        <v>89</v>
      </c>
      <c r="G29" s="50" t="s">
        <v>101</v>
      </c>
    </row>
    <row r="30" spans="1:7" ht="15.75" thickBot="1" x14ac:dyDescent="0.3">
      <c r="A30" s="5"/>
      <c r="B30" s="176"/>
      <c r="C30" s="172"/>
      <c r="D30" s="53" t="s">
        <v>93</v>
      </c>
      <c r="E30" s="59" t="s">
        <v>102</v>
      </c>
      <c r="F30" s="50" t="s">
        <v>97</v>
      </c>
      <c r="G30" s="50"/>
    </row>
    <row r="31" spans="1:7" ht="15.75" thickBot="1" x14ac:dyDescent="0.3">
      <c r="A31" s="5"/>
      <c r="B31" s="177" t="s">
        <v>103</v>
      </c>
      <c r="C31" s="171" t="s">
        <v>104</v>
      </c>
      <c r="D31" s="53" t="s">
        <v>84</v>
      </c>
      <c r="E31" s="59" t="s">
        <v>148</v>
      </c>
      <c r="F31" s="50" t="s">
        <v>105</v>
      </c>
      <c r="G31" s="50"/>
    </row>
    <row r="32" spans="1:7" ht="15.75" thickBot="1" x14ac:dyDescent="0.3">
      <c r="A32" s="5"/>
      <c r="B32" s="178"/>
      <c r="C32" s="173"/>
      <c r="D32" s="53" t="s">
        <v>93</v>
      </c>
      <c r="E32" s="59" t="s">
        <v>148</v>
      </c>
      <c r="F32" s="50" t="s">
        <v>105</v>
      </c>
      <c r="G32" s="50"/>
    </row>
    <row r="33" spans="1:7" ht="15.75" thickBot="1" x14ac:dyDescent="0.3">
      <c r="A33" s="5"/>
      <c r="B33" s="178"/>
      <c r="C33" s="180"/>
      <c r="D33" s="53" t="s">
        <v>93</v>
      </c>
      <c r="E33" s="59" t="s">
        <v>106</v>
      </c>
      <c r="F33" s="50" t="s">
        <v>105</v>
      </c>
      <c r="G33" s="50"/>
    </row>
    <row r="34" spans="1:7" ht="15.75" thickBot="1" x14ac:dyDescent="0.3">
      <c r="A34" s="5"/>
      <c r="B34" s="178"/>
      <c r="C34" s="181" t="s">
        <v>107</v>
      </c>
      <c r="D34" s="53" t="s">
        <v>81</v>
      </c>
      <c r="E34" s="59" t="s">
        <v>108</v>
      </c>
      <c r="F34" s="50" t="s">
        <v>109</v>
      </c>
      <c r="G34" s="50" t="s">
        <v>110</v>
      </c>
    </row>
    <row r="35" spans="1:7" ht="15.75" thickBot="1" x14ac:dyDescent="0.3">
      <c r="A35" s="5"/>
      <c r="B35" s="178"/>
      <c r="C35" s="173"/>
      <c r="D35" s="53" t="s">
        <v>81</v>
      </c>
      <c r="E35" s="59" t="s">
        <v>111</v>
      </c>
      <c r="F35" s="50" t="s">
        <v>109</v>
      </c>
      <c r="G35" s="50" t="s">
        <v>112</v>
      </c>
    </row>
    <row r="36" spans="1:7" ht="15.75" thickBot="1" x14ac:dyDescent="0.3">
      <c r="A36" s="5"/>
      <c r="B36" s="178"/>
      <c r="C36" s="173"/>
      <c r="D36" s="53" t="s">
        <v>81</v>
      </c>
      <c r="E36" s="59" t="s">
        <v>113</v>
      </c>
      <c r="F36" s="50" t="s">
        <v>109</v>
      </c>
      <c r="G36" s="50" t="s">
        <v>114</v>
      </c>
    </row>
    <row r="37" spans="1:7" ht="15.75" thickBot="1" x14ac:dyDescent="0.3">
      <c r="A37" s="5"/>
      <c r="B37" s="178"/>
      <c r="C37" s="173"/>
      <c r="D37" s="53" t="s">
        <v>81</v>
      </c>
      <c r="E37" s="59" t="s">
        <v>115</v>
      </c>
      <c r="F37" s="50" t="s">
        <v>109</v>
      </c>
      <c r="G37" s="50" t="s">
        <v>116</v>
      </c>
    </row>
    <row r="38" spans="1:7" ht="15.75" thickBot="1" x14ac:dyDescent="0.3">
      <c r="A38" s="5"/>
      <c r="B38" s="178"/>
      <c r="C38" s="173"/>
      <c r="D38" s="53" t="s">
        <v>81</v>
      </c>
      <c r="E38" s="59" t="s">
        <v>117</v>
      </c>
      <c r="F38" s="50" t="s">
        <v>109</v>
      </c>
      <c r="G38" s="50" t="s">
        <v>118</v>
      </c>
    </row>
    <row r="39" spans="1:7" ht="15.75" thickBot="1" x14ac:dyDescent="0.3">
      <c r="A39" s="5"/>
      <c r="B39" s="178"/>
      <c r="C39" s="173"/>
      <c r="D39" s="50" t="s">
        <v>84</v>
      </c>
      <c r="E39" s="61" t="s">
        <v>119</v>
      </c>
      <c r="F39" s="50" t="s">
        <v>109</v>
      </c>
      <c r="G39" s="50" t="s">
        <v>120</v>
      </c>
    </row>
    <row r="40" spans="1:7" ht="15.75" thickBot="1" x14ac:dyDescent="0.3">
      <c r="A40" s="5"/>
      <c r="B40" s="178"/>
      <c r="C40" s="173"/>
      <c r="D40" s="50" t="s">
        <v>84</v>
      </c>
      <c r="E40" s="61" t="s">
        <v>121</v>
      </c>
      <c r="F40" s="50" t="s">
        <v>109</v>
      </c>
      <c r="G40" s="50" t="s">
        <v>122</v>
      </c>
    </row>
    <row r="41" spans="1:7" ht="15.75" thickBot="1" x14ac:dyDescent="0.3">
      <c r="A41" s="5"/>
      <c r="B41" s="178"/>
      <c r="C41" s="173"/>
      <c r="D41" s="50" t="s">
        <v>84</v>
      </c>
      <c r="E41" s="61" t="s">
        <v>123</v>
      </c>
      <c r="F41" s="50" t="s">
        <v>124</v>
      </c>
      <c r="G41" s="50" t="s">
        <v>125</v>
      </c>
    </row>
    <row r="42" spans="1:7" ht="15.75" thickBot="1" x14ac:dyDescent="0.3">
      <c r="A42" s="5"/>
      <c r="B42" s="178"/>
      <c r="C42" s="173"/>
      <c r="D42" s="50" t="s">
        <v>84</v>
      </c>
      <c r="E42" s="61" t="s">
        <v>126</v>
      </c>
      <c r="F42" s="50" t="s">
        <v>124</v>
      </c>
      <c r="G42" s="50" t="s">
        <v>127</v>
      </c>
    </row>
    <row r="43" spans="1:7" ht="15.75" thickBot="1" x14ac:dyDescent="0.3">
      <c r="A43" s="5"/>
      <c r="B43" s="178"/>
      <c r="C43" s="173"/>
      <c r="D43" s="50" t="s">
        <v>93</v>
      </c>
      <c r="E43" s="61" t="s">
        <v>119</v>
      </c>
      <c r="F43" s="50" t="s">
        <v>109</v>
      </c>
      <c r="G43" s="50" t="s">
        <v>120</v>
      </c>
    </row>
    <row r="44" spans="1:7" ht="15.75" thickBot="1" x14ac:dyDescent="0.3">
      <c r="A44" s="5"/>
      <c r="B44" s="178"/>
      <c r="C44" s="173"/>
      <c r="D44" s="50" t="s">
        <v>93</v>
      </c>
      <c r="E44" s="61" t="s">
        <v>121</v>
      </c>
      <c r="F44" s="50" t="s">
        <v>109</v>
      </c>
      <c r="G44" s="50" t="s">
        <v>122</v>
      </c>
    </row>
    <row r="45" spans="1:7" ht="15.75" thickBot="1" x14ac:dyDescent="0.3">
      <c r="A45" s="5"/>
      <c r="B45" s="178"/>
      <c r="C45" s="173"/>
      <c r="D45" s="50" t="s">
        <v>93</v>
      </c>
      <c r="E45" s="61" t="s">
        <v>128</v>
      </c>
      <c r="F45" s="50" t="s">
        <v>124</v>
      </c>
      <c r="G45" s="50" t="s">
        <v>125</v>
      </c>
    </row>
    <row r="46" spans="1:7" ht="15.75" thickBot="1" x14ac:dyDescent="0.3">
      <c r="A46" s="5"/>
      <c r="B46" s="179"/>
      <c r="C46" s="172"/>
      <c r="D46" s="50" t="s">
        <v>93</v>
      </c>
      <c r="E46" s="61" t="s">
        <v>129</v>
      </c>
      <c r="F46" s="50" t="s">
        <v>124</v>
      </c>
      <c r="G46" s="50" t="s">
        <v>127</v>
      </c>
    </row>
    <row r="47" spans="1:7" ht="15.75" thickBot="1" x14ac:dyDescent="0.3">
      <c r="A47" s="5"/>
      <c r="B47" s="165" t="s">
        <v>130</v>
      </c>
      <c r="C47" s="168" t="s">
        <v>131</v>
      </c>
      <c r="D47" s="50" t="s">
        <v>81</v>
      </c>
      <c r="E47" s="62" t="s">
        <v>132</v>
      </c>
      <c r="F47" s="50" t="s">
        <v>133</v>
      </c>
      <c r="G47" s="50"/>
    </row>
    <row r="48" spans="1:7" ht="15.75" thickBot="1" x14ac:dyDescent="0.3">
      <c r="A48" s="5"/>
      <c r="B48" s="166"/>
      <c r="C48" s="169"/>
      <c r="D48" s="50" t="s">
        <v>84</v>
      </c>
      <c r="E48" s="61" t="s">
        <v>134</v>
      </c>
      <c r="F48" s="50" t="s">
        <v>133</v>
      </c>
      <c r="G48" s="50" t="s">
        <v>135</v>
      </c>
    </row>
    <row r="49" spans="1:7" ht="15.75" thickBot="1" x14ac:dyDescent="0.3">
      <c r="A49" s="5"/>
      <c r="B49" s="166"/>
      <c r="C49" s="169"/>
      <c r="D49" s="50" t="s">
        <v>84</v>
      </c>
      <c r="E49" s="61" t="s">
        <v>136</v>
      </c>
      <c r="F49" s="50" t="s">
        <v>133</v>
      </c>
      <c r="G49" s="50" t="s">
        <v>137</v>
      </c>
    </row>
    <row r="50" spans="1:7" ht="15.75" thickBot="1" x14ac:dyDescent="0.3">
      <c r="A50" s="5"/>
      <c r="B50" s="166"/>
      <c r="C50" s="169"/>
      <c r="D50" s="50" t="s">
        <v>93</v>
      </c>
      <c r="E50" s="61" t="s">
        <v>134</v>
      </c>
      <c r="F50" s="50" t="s">
        <v>133</v>
      </c>
      <c r="G50" s="50" t="s">
        <v>135</v>
      </c>
    </row>
    <row r="51" spans="1:7" ht="15.75" thickBot="1" x14ac:dyDescent="0.3">
      <c r="A51" s="5"/>
      <c r="B51" s="167"/>
      <c r="C51" s="170"/>
      <c r="D51" s="50" t="s">
        <v>93</v>
      </c>
      <c r="E51" s="61" t="s">
        <v>136</v>
      </c>
      <c r="F51" s="50" t="s">
        <v>133</v>
      </c>
      <c r="G51" s="50" t="s">
        <v>137</v>
      </c>
    </row>
    <row r="52" spans="1:7" x14ac:dyDescent="0.25">
      <c r="A52" s="5"/>
    </row>
    <row r="53" spans="1:7" x14ac:dyDescent="0.25">
      <c r="A53" s="5"/>
    </row>
    <row r="54" spans="1:7" x14ac:dyDescent="0.25">
      <c r="A54" s="5"/>
      <c r="B54" s="20" t="s">
        <v>138</v>
      </c>
    </row>
    <row r="55" spans="1:7" x14ac:dyDescent="0.25">
      <c r="A55" s="5"/>
    </row>
    <row r="56" spans="1:7" x14ac:dyDescent="0.25">
      <c r="A56" s="5"/>
    </row>
    <row r="57" spans="1:7" x14ac:dyDescent="0.25">
      <c r="A57" s="5"/>
    </row>
    <row r="58" spans="1:7" x14ac:dyDescent="0.25">
      <c r="A58" s="5"/>
    </row>
    <row r="59" spans="1:7" x14ac:dyDescent="0.25">
      <c r="A59" s="5"/>
    </row>
    <row r="60" spans="1:7" x14ac:dyDescent="0.25">
      <c r="A60" s="5"/>
    </row>
    <row r="61" spans="1:7" x14ac:dyDescent="0.25">
      <c r="A61" s="5"/>
    </row>
    <row r="62" spans="1:7" x14ac:dyDescent="0.25">
      <c r="A62" s="5"/>
    </row>
    <row r="63" spans="1:7" x14ac:dyDescent="0.25">
      <c r="A63" s="5"/>
    </row>
    <row r="64" spans="1:7"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sheetData>
  <mergeCells count="9">
    <mergeCell ref="B47:B51"/>
    <mergeCell ref="C47:C51"/>
    <mergeCell ref="C4:C5"/>
    <mergeCell ref="C6:C19"/>
    <mergeCell ref="C20:C30"/>
    <mergeCell ref="B4:B30"/>
    <mergeCell ref="B31:B46"/>
    <mergeCell ref="C31:C33"/>
    <mergeCell ref="C34:C4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0D10-F8F3-427B-AB29-0F05E64C5DD9}">
  <dimension ref="A1:G1522"/>
  <sheetViews>
    <sheetView showGridLines="0" zoomScaleNormal="100" workbookViewId="0">
      <selection activeCell="B1" sqref="B1"/>
    </sheetView>
  </sheetViews>
  <sheetFormatPr defaultRowHeight="15" x14ac:dyDescent="0.25"/>
  <cols>
    <col min="1" max="1" width="9.140625" customWidth="1"/>
    <col min="2" max="2" width="27.140625" bestFit="1" customWidth="1"/>
    <col min="3" max="3" width="14.7109375" customWidth="1"/>
    <col min="4" max="4" width="27" customWidth="1"/>
    <col min="5" max="5" width="20.7109375" customWidth="1"/>
    <col min="6" max="6" width="11" bestFit="1" customWidth="1"/>
    <col min="7" max="7" width="14" bestFit="1" customWidth="1"/>
  </cols>
  <sheetData>
    <row r="1" spans="1:7" s="6" customFormat="1" ht="45" customHeight="1" x14ac:dyDescent="0.4">
      <c r="B1" s="6" t="s">
        <v>1560</v>
      </c>
    </row>
    <row r="2" spans="1:7" ht="15.75" thickBot="1" x14ac:dyDescent="0.3">
      <c r="A2" s="5"/>
      <c r="B2" s="4" t="s">
        <v>150</v>
      </c>
    </row>
    <row r="3" spans="1:7" ht="42" x14ac:dyDescent="0.25">
      <c r="A3" s="5"/>
      <c r="B3" s="42" t="s">
        <v>151</v>
      </c>
      <c r="C3" s="39" t="s">
        <v>152</v>
      </c>
      <c r="D3" s="39" t="s">
        <v>153</v>
      </c>
      <c r="E3" s="39" t="s">
        <v>154</v>
      </c>
      <c r="F3" s="39" t="s">
        <v>155</v>
      </c>
      <c r="G3" s="43" t="s">
        <v>156</v>
      </c>
    </row>
    <row r="4" spans="1:7" ht="22.5" x14ac:dyDescent="0.25">
      <c r="A4" s="5"/>
      <c r="B4" s="182" t="s">
        <v>157</v>
      </c>
      <c r="C4" s="184">
        <v>3634</v>
      </c>
      <c r="D4" s="65" t="s">
        <v>1549</v>
      </c>
      <c r="E4" s="65" t="s">
        <v>164</v>
      </c>
      <c r="F4" s="65" t="s">
        <v>158</v>
      </c>
      <c r="G4" s="67" t="s">
        <v>165</v>
      </c>
    </row>
    <row r="5" spans="1:7" ht="22.5" x14ac:dyDescent="0.25">
      <c r="A5" s="5"/>
      <c r="B5" s="182"/>
      <c r="C5" s="184"/>
      <c r="D5" s="65" t="s">
        <v>1550</v>
      </c>
      <c r="E5" s="66" t="s">
        <v>173</v>
      </c>
      <c r="F5" s="65" t="s">
        <v>158</v>
      </c>
      <c r="G5" s="67" t="s">
        <v>166</v>
      </c>
    </row>
    <row r="6" spans="1:7" ht="22.5" x14ac:dyDescent="0.25">
      <c r="A6" s="5"/>
      <c r="B6" s="182"/>
      <c r="C6" s="184"/>
      <c r="D6" s="65" t="s">
        <v>1551</v>
      </c>
      <c r="E6" s="65" t="s">
        <v>164</v>
      </c>
      <c r="F6" s="65" t="s">
        <v>158</v>
      </c>
      <c r="G6" s="67" t="s">
        <v>167</v>
      </c>
    </row>
    <row r="7" spans="1:7" ht="22.5" x14ac:dyDescent="0.25">
      <c r="A7" s="5"/>
      <c r="B7" s="182" t="s">
        <v>159</v>
      </c>
      <c r="C7" s="184">
        <v>60</v>
      </c>
      <c r="D7" s="65" t="s">
        <v>1552</v>
      </c>
      <c r="E7" s="65" t="s">
        <v>164</v>
      </c>
      <c r="F7" s="65" t="s">
        <v>158</v>
      </c>
      <c r="G7" s="67" t="s">
        <v>160</v>
      </c>
    </row>
    <row r="8" spans="1:7" ht="22.5" x14ac:dyDescent="0.25">
      <c r="A8" s="5"/>
      <c r="B8" s="182"/>
      <c r="C8" s="184"/>
      <c r="D8" s="65" t="s">
        <v>1553</v>
      </c>
      <c r="E8" s="65" t="s">
        <v>147</v>
      </c>
      <c r="F8" s="65" t="s">
        <v>158</v>
      </c>
      <c r="G8" s="67" t="s">
        <v>161</v>
      </c>
    </row>
    <row r="9" spans="1:7" ht="22.5" x14ac:dyDescent="0.25">
      <c r="A9" s="5"/>
      <c r="B9" s="182"/>
      <c r="C9" s="184"/>
      <c r="D9" s="65" t="s">
        <v>1554</v>
      </c>
      <c r="E9" s="65" t="s">
        <v>164</v>
      </c>
      <c r="F9" s="65" t="s">
        <v>158</v>
      </c>
      <c r="G9" s="67" t="s">
        <v>168</v>
      </c>
    </row>
    <row r="10" spans="1:7" ht="22.5" x14ac:dyDescent="0.25">
      <c r="A10" s="5"/>
      <c r="B10" s="182" t="s">
        <v>162</v>
      </c>
      <c r="C10" s="184">
        <v>7839</v>
      </c>
      <c r="D10" s="65" t="s">
        <v>1555</v>
      </c>
      <c r="E10" s="65" t="s">
        <v>169</v>
      </c>
      <c r="F10" s="65" t="s">
        <v>158</v>
      </c>
      <c r="G10" s="67" t="s">
        <v>170</v>
      </c>
    </row>
    <row r="11" spans="1:7" ht="22.5" x14ac:dyDescent="0.25">
      <c r="A11" s="5"/>
      <c r="B11" s="182"/>
      <c r="C11" s="184"/>
      <c r="D11" s="65" t="s">
        <v>1556</v>
      </c>
      <c r="E11" s="65" t="s">
        <v>163</v>
      </c>
      <c r="F11" s="65" t="s">
        <v>158</v>
      </c>
      <c r="G11" s="67" t="s">
        <v>171</v>
      </c>
    </row>
    <row r="12" spans="1:7" ht="23.25" thickBot="1" x14ac:dyDescent="0.3">
      <c r="A12" s="5"/>
      <c r="B12" s="183"/>
      <c r="C12" s="185"/>
      <c r="D12" s="68" t="s">
        <v>1557</v>
      </c>
      <c r="E12" s="68" t="s">
        <v>169</v>
      </c>
      <c r="F12" s="68" t="s">
        <v>158</v>
      </c>
      <c r="G12" s="69" t="s">
        <v>172</v>
      </c>
    </row>
    <row r="13" spans="1:7" x14ac:dyDescent="0.25">
      <c r="A13" s="5"/>
      <c r="B13" s="13"/>
      <c r="C13" s="13"/>
      <c r="D13" s="13"/>
      <c r="E13" s="13"/>
      <c r="F13" s="13"/>
      <c r="G13" s="13"/>
    </row>
    <row r="14" spans="1:7" x14ac:dyDescent="0.25">
      <c r="A14" s="5"/>
      <c r="B14" s="18"/>
      <c r="C14" s="13"/>
      <c r="D14" s="13"/>
      <c r="E14" s="13"/>
      <c r="F14" s="13"/>
      <c r="G14" s="13"/>
    </row>
    <row r="15" spans="1:7" x14ac:dyDescent="0.25">
      <c r="A15" s="5"/>
      <c r="B15" s="20" t="s">
        <v>174</v>
      </c>
      <c r="C15" s="19"/>
      <c r="D15" s="13"/>
      <c r="E15" s="13"/>
      <c r="F15" s="13"/>
      <c r="G15" s="13"/>
    </row>
    <row r="16" spans="1:7" x14ac:dyDescent="0.25">
      <c r="A16" s="5"/>
      <c r="B16" s="20" t="s">
        <v>175</v>
      </c>
      <c r="C16" s="19"/>
      <c r="D16" s="13"/>
      <c r="E16" s="13"/>
      <c r="F16" s="13"/>
      <c r="G16" s="13"/>
    </row>
    <row r="17" spans="1:7" x14ac:dyDescent="0.25">
      <c r="A17" s="5"/>
      <c r="B17" s="20" t="s">
        <v>176</v>
      </c>
      <c r="C17" s="19"/>
      <c r="D17" s="13"/>
      <c r="E17" s="13"/>
      <c r="F17" s="13"/>
      <c r="G17" s="13"/>
    </row>
    <row r="18" spans="1:7" x14ac:dyDescent="0.25">
      <c r="A18" s="5"/>
      <c r="B18" s="20" t="s">
        <v>177</v>
      </c>
      <c r="C18" s="19"/>
      <c r="D18" s="13"/>
      <c r="E18" s="13"/>
      <c r="F18" s="13"/>
      <c r="G18" s="13"/>
    </row>
    <row r="19" spans="1:7" x14ac:dyDescent="0.25">
      <c r="A19" s="5"/>
      <c r="B19" s="20" t="s">
        <v>178</v>
      </c>
      <c r="C19" s="19"/>
      <c r="D19" s="13"/>
      <c r="E19" s="13"/>
      <c r="F19" s="13"/>
      <c r="G19" s="13"/>
    </row>
    <row r="20" spans="1:7" x14ac:dyDescent="0.25">
      <c r="A20" s="5"/>
      <c r="B20" s="20" t="s">
        <v>179</v>
      </c>
      <c r="C20" s="19"/>
      <c r="D20" s="13"/>
      <c r="E20" s="13"/>
      <c r="F20" s="13"/>
      <c r="G20" s="13"/>
    </row>
    <row r="21" spans="1:7" x14ac:dyDescent="0.25">
      <c r="A21" s="5"/>
    </row>
    <row r="22" spans="1:7" x14ac:dyDescent="0.25">
      <c r="A22" s="5"/>
    </row>
    <row r="23" spans="1:7" x14ac:dyDescent="0.25">
      <c r="A23" s="5"/>
    </row>
    <row r="24" spans="1:7" x14ac:dyDescent="0.25">
      <c r="A24" s="5"/>
    </row>
    <row r="25" spans="1:7" x14ac:dyDescent="0.25">
      <c r="A25" s="5"/>
    </row>
    <row r="26" spans="1:7" x14ac:dyDescent="0.25">
      <c r="A26" s="5"/>
    </row>
    <row r="27" spans="1:7" x14ac:dyDescent="0.25">
      <c r="A27" s="5"/>
    </row>
    <row r="28" spans="1:7" x14ac:dyDescent="0.25">
      <c r="A28" s="5"/>
    </row>
    <row r="29" spans="1:7" x14ac:dyDescent="0.25">
      <c r="A29" s="5"/>
    </row>
    <row r="30" spans="1:7" x14ac:dyDescent="0.25">
      <c r="A30" s="5"/>
    </row>
    <row r="31" spans="1:7" x14ac:dyDescent="0.25">
      <c r="A31" s="5"/>
    </row>
    <row r="32" spans="1:7"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sheetData>
  <mergeCells count="6">
    <mergeCell ref="B10:B12"/>
    <mergeCell ref="C10:C12"/>
    <mergeCell ref="B4:B6"/>
    <mergeCell ref="C4:C6"/>
    <mergeCell ref="B7:B9"/>
    <mergeCell ref="C7: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06c99b3-cd83-43e5-b4c1-d62f316c1e37"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2D0A54EFF0F79946A6B89B32B60D7515" ma:contentTypeVersion="15" ma:contentTypeDescription="Create a new document." ma:contentTypeScope="" ma:versionID="59aee0a9f317fefb280fa42c52dd9107">
  <xsd:schema xmlns:xsd="http://www.w3.org/2001/XMLSchema" xmlns:xs="http://www.w3.org/2001/XMLSchema" xmlns:p="http://schemas.microsoft.com/office/2006/metadata/properties" xmlns:ns2="97e57212-3e02-407f-8b2d-05f7d7f19b15" xmlns:ns3="e50b3c09-2046-4a94-add1-b04265a22abe" xmlns:ns4="a34d9766-4f9a-44dc-8ec9-e0430c666068" targetNamespace="http://schemas.microsoft.com/office/2006/metadata/properties" ma:root="true" ma:fieldsID="15d35490ddf48b224dc9f575913bc93e" ns2:_="" ns3:_="" ns4:_="">
    <xsd:import namespace="97e57212-3e02-407f-8b2d-05f7d7f19b15"/>
    <xsd:import namespace="e50b3c09-2046-4a94-add1-b04265a22abe"/>
    <xsd:import namespace="a34d9766-4f9a-44dc-8ec9-e0430c666068"/>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db349e95-4216-4b52-930e-087e82ceff6f}" ma:internalName="TaxCatchAll" ma:showField="CatchAllData" ma:web="a34d9766-4f9a-44dc-8ec9-e0430c66606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db349e95-4216-4b52-930e-087e82ceff6f}" ma:internalName="TaxCatchAllLabel" ma:readOnly="true" ma:showField="CatchAllDataLabel" ma:web="a34d9766-4f9a-44dc-8ec9-e0430c66606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50b3c09-2046-4a94-add1-b04265a22abe"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4d9766-4f9a-44dc-8ec9-e0430c66606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geRetentionTriggerDate xmlns="97e57212-3e02-407f-8b2d-05f7d7f19b15" xsi:nil="true"/>
  </documentManagement>
</p:properties>
</file>

<file path=customXml/itemProps1.xml><?xml version="1.0" encoding="utf-8"?>
<ds:datastoreItem xmlns:ds="http://schemas.openxmlformats.org/officeDocument/2006/customXml" ds:itemID="{F655942C-C936-4A90-9BE4-22ACBDE97888}">
  <ds:schemaRefs>
    <ds:schemaRef ds:uri="http://schemas.microsoft.com/sharepoint/v3/contenttype/forms"/>
  </ds:schemaRefs>
</ds:datastoreItem>
</file>

<file path=customXml/itemProps2.xml><?xml version="1.0" encoding="utf-8"?>
<ds:datastoreItem xmlns:ds="http://schemas.openxmlformats.org/officeDocument/2006/customXml" ds:itemID="{24930027-1762-4427-86F3-FB1A748F1AD0}">
  <ds:schemaRefs>
    <ds:schemaRef ds:uri="Microsoft.SharePoint.Taxonomy.ContentTypeSync"/>
  </ds:schemaRefs>
</ds:datastoreItem>
</file>

<file path=customXml/itemProps3.xml><?xml version="1.0" encoding="utf-8"?>
<ds:datastoreItem xmlns:ds="http://schemas.openxmlformats.org/officeDocument/2006/customXml" ds:itemID="{5849760F-9391-4860-86FF-D0390C7F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50b3c09-2046-4a94-add1-b04265a22abe"/>
    <ds:schemaRef ds:uri="a34d9766-4f9a-44dc-8ec9-e0430c666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70AC856-ADAE-4E06-AB1A-2490D066DF41}">
  <ds:schemaRefs>
    <ds:schemaRef ds:uri="http://schemas.microsoft.com/office/infopath/2007/PartnerControls"/>
    <ds:schemaRef ds:uri="http://purl.org/dc/elements/1.1/"/>
    <ds:schemaRef ds:uri="http://schemas.microsoft.com/office/2006/metadata/properties"/>
    <ds:schemaRef ds:uri="97e57212-3e02-407f-8b2d-05f7d7f19b15"/>
    <ds:schemaRef ds:uri="http://schemas.microsoft.com/office/2006/documentManagement/types"/>
    <ds:schemaRef ds:uri="http://purl.org/dc/terms/"/>
    <ds:schemaRef ds:uri="http://schemas.openxmlformats.org/package/2006/metadata/core-properties"/>
    <ds:schemaRef ds:uri="http://purl.org/dc/dcmitype/"/>
    <ds:schemaRef ds:uri="a34d9766-4f9a-44dc-8ec9-e0430c666068"/>
    <ds:schemaRef ds:uri="e50b3c09-2046-4a94-add1-b04265a22ab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20</vt:i4>
      </vt:variant>
    </vt:vector>
  </HeadingPairs>
  <TitlesOfParts>
    <vt:vector size="56" baseType="lpstr">
      <vt:lpstr>Table of Contents</vt:lpstr>
      <vt:lpstr>Section 1 -&gt;</vt:lpstr>
      <vt:lpstr>Table 1</vt:lpstr>
      <vt:lpstr>Section 2 -&gt;</vt:lpstr>
      <vt:lpstr>Table 2</vt:lpstr>
      <vt:lpstr>Section 5 -&gt;</vt:lpstr>
      <vt:lpstr>Table 3</vt:lpstr>
      <vt:lpstr>Table 4</vt:lpstr>
      <vt:lpstr>Table 5</vt:lpstr>
      <vt:lpstr>Table 6</vt:lpstr>
      <vt:lpstr>Table 7</vt:lpstr>
      <vt:lpstr>Table 8</vt:lpstr>
      <vt:lpstr>Section 6 -&gt;</vt:lpstr>
      <vt:lpstr>Table 9</vt:lpstr>
      <vt:lpstr>Table 10</vt:lpstr>
      <vt:lpstr>Table 11</vt:lpstr>
      <vt:lpstr>Table 12</vt:lpstr>
      <vt:lpstr>Table 13</vt:lpstr>
      <vt:lpstr>Table 14</vt:lpstr>
      <vt:lpstr>Table 15</vt:lpstr>
      <vt:lpstr>Table 16</vt:lpstr>
      <vt:lpstr>Section 7 -&gt;</vt:lpstr>
      <vt:lpstr>Table 17</vt:lpstr>
      <vt:lpstr>Table 18</vt:lpstr>
      <vt:lpstr>Section 8 -&gt;</vt:lpstr>
      <vt:lpstr>Table 19</vt:lpstr>
      <vt:lpstr>Table 20</vt:lpstr>
      <vt:lpstr>Section 12 -&gt;</vt:lpstr>
      <vt:lpstr>Table 21</vt:lpstr>
      <vt:lpstr>Appendix -&gt;</vt:lpstr>
      <vt:lpstr>Appendix A-1.1</vt:lpstr>
      <vt:lpstr>Appendix A-1.2</vt:lpstr>
      <vt:lpstr>Appendix B</vt:lpstr>
      <vt:lpstr>Appendix C</vt:lpstr>
      <vt:lpstr>Appendix E</vt:lpstr>
      <vt:lpstr>Appendix G</vt:lpstr>
      <vt:lpstr>'Table 1'!_Ref80199625</vt:lpstr>
      <vt:lpstr>'Table 2'!_Ref80199625</vt:lpstr>
      <vt:lpstr>'Table 3'!_Ref80891684</vt:lpstr>
      <vt:lpstr>'Table 8'!_Ref80892662</vt:lpstr>
      <vt:lpstr>'Table 9'!_Ref80892802</vt:lpstr>
      <vt:lpstr>'Table 15'!_Ref80897597</vt:lpstr>
      <vt:lpstr>'Table 19'!_Ref80897658</vt:lpstr>
      <vt:lpstr>'Table 21'!_Ref80897658</vt:lpstr>
      <vt:lpstr>'Table 18'!_Ref80948788</vt:lpstr>
      <vt:lpstr>'Table 19'!_Ref80948788</vt:lpstr>
      <vt:lpstr>'Table 21'!_Ref80948788</vt:lpstr>
      <vt:lpstr>'Table 13'!_Ref80983104</vt:lpstr>
      <vt:lpstr>'Table 6'!_Ref80983104</vt:lpstr>
      <vt:lpstr>'Table 19'!_Ref83197240</vt:lpstr>
      <vt:lpstr>'Table 21'!_Ref83197240</vt:lpstr>
      <vt:lpstr>'Table 8'!_Ref83361293</vt:lpstr>
      <vt:lpstr>'Table 5'!_Ref83367513</vt:lpstr>
      <vt:lpstr>'Table 10'!_Ref83713187</vt:lpstr>
      <vt:lpstr>'Table 12'!_Ref83714376</vt:lpstr>
      <vt:lpstr>'Table 13'!_Ref85778251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2021-08-30T19:33:34Z</dcterms:created>
  <dcterms:modified xsi:type="dcterms:W3CDTF">2021-10-26T22:18:55Z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0x0101002D0A54EFF0F79946A6B89B32B60D7515</vt:lpwstr>
  </property>
  <property fmtid="{D5CDD505-2E9C-101B-9397-08002B2CF9AE}" pid="3" name="pgeRecordCategory">
    <vt:lpwstr/>
  </property>
</Properties>
</file>