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7DC0719F-D20F-4968-9EDF-CE35FC6DB6D8}" xr6:coauthVersionLast="47" xr6:coauthVersionMax="47" xr10:uidLastSave="{00000000-0000-0000-0000-000000000000}"/>
  <bookViews>
    <workbookView xWindow="-110" yWindow="-110" windowWidth="19420" windowHeight="10420" activeTab="1" xr2:uid="{97E35FCA-2897-40AF-833B-6593535AA2D5}"/>
  </bookViews>
  <sheets>
    <sheet name="Instructions" sheetId="1" r:id="rId1"/>
    <sheet name="E&amp;O Cost" sheetId="2" r:id="rId2"/>
  </sheets>
  <definedNames>
    <definedName name="_xlnm._FilterDatabase" localSheetId="1" hidden="1">'E&amp;O Cost'!$A$4:$G$31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2" l="1"/>
  <c r="D19" i="2"/>
  <c r="C26" i="2"/>
  <c r="D10" i="2" l="1"/>
  <c r="D16" i="2"/>
  <c r="D18" i="2"/>
  <c r="C10" i="2" l="1"/>
  <c r="C28" i="2" l="1"/>
  <c r="G28" i="2"/>
  <c r="D28" i="2" l="1"/>
</calcChain>
</file>

<file path=xl/sharedStrings.xml><?xml version="1.0" encoding="utf-8"?>
<sst xmlns="http://schemas.openxmlformats.org/spreadsheetml/2006/main" count="126" uniqueCount="87">
  <si>
    <t>Education and Outreach Costs Tracking</t>
  </si>
  <si>
    <t>Authority by Section 3, Appendix A of Decision 21-06-034</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</si>
  <si>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</si>
  <si>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</si>
  <si>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</si>
  <si>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Name file according to the following protocols:</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</si>
  <si>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</si>
  <si>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</si>
  <si>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</si>
  <si>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</si>
  <si>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</si>
  <si>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</si>
  <si>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E&amp;O</t>
  </si>
  <si>
    <t>Education and Outreach</t>
  </si>
  <si>
    <t>PSPS</t>
  </si>
  <si>
    <t>Public Safety Power Shutoff</t>
  </si>
  <si>
    <t>AFN</t>
  </si>
  <si>
    <t>Access and Functional Needs</t>
  </si>
  <si>
    <t>Education and Outreach Cost</t>
  </si>
  <si>
    <t>PSPS E&amp;O Program Type</t>
  </si>
  <si>
    <t>E&amp;O Program Description and Method</t>
  </si>
  <si>
    <t>Approximate Number of People Reached</t>
  </si>
  <si>
    <t>Disability Disaster Access and Resources (DDAR) Program</t>
  </si>
  <si>
    <t>CBO</t>
  </si>
  <si>
    <t>Portable Battery Program (PBP)</t>
  </si>
  <si>
    <t>Self-Generation Incentive Program (SGIP)</t>
  </si>
  <si>
    <t>N/A</t>
  </si>
  <si>
    <t>Generator and Battery Rebate Program</t>
  </si>
  <si>
    <t>IOU</t>
  </si>
  <si>
    <t>Medical Baseline (MBL) Program</t>
  </si>
  <si>
    <t xml:space="preserve">PSPS Preparedness Direct to Customer Outreach Campaign </t>
  </si>
  <si>
    <t>Food Replacement Resources</t>
  </si>
  <si>
    <t>Haven of Hope on Wheels</t>
  </si>
  <si>
    <t>2-1-1 Referral Services</t>
  </si>
  <si>
    <t xml:space="preserve">In-Language CBO </t>
  </si>
  <si>
    <t>CBO Informational Partners</t>
  </si>
  <si>
    <t>Translated Public Outreach Materials</t>
  </si>
  <si>
    <t>Paid Media and Advertising</t>
  </si>
  <si>
    <t>Informational Videos</t>
  </si>
  <si>
    <t>PSPS Wildfire Preparedness Regional Open Houses (Webinars) and Safety Town Halls</t>
  </si>
  <si>
    <t xml:space="preserve">Hosted wildfire safety and PSPS preparedness webinars for representatives of people and communities with AFN. </t>
  </si>
  <si>
    <t>Contact Centers</t>
  </si>
  <si>
    <t>PSPS Education and Outreach Survey(s)</t>
  </si>
  <si>
    <t>Total</t>
  </si>
  <si>
    <t>Customer Research</t>
  </si>
  <si>
    <t xml:space="preserve">To inform PSPS customer communications and advertising messages, we conduct qualitative and quantitative research with customers in all five regions. </t>
  </si>
  <si>
    <t>Healthcare Industry and Durable Medical Equipment (DME) Customer Outreach</t>
  </si>
  <si>
    <t>Master-Metered Owners, Property Managers, and Multi-Unit Dwelling Account Holders Outreach &amp; Community Engagement</t>
  </si>
  <si>
    <t>PG&amp;E's Website PSPS, Wildfire, Backup Power and AFN Specific Pages</t>
  </si>
  <si>
    <t>PG&amp;E creates a variety of informational videos ranging from 30 seconds to 30 minutes.</t>
  </si>
  <si>
    <t>Phase 3 PSPS Guidelines required education and outreach survey(s).</t>
  </si>
  <si>
    <t>Program related multi-channel education and outreach.</t>
  </si>
  <si>
    <t>MBL Program Mailings.</t>
  </si>
  <si>
    <t>Multi-channel education and outreach.</t>
  </si>
  <si>
    <t>Food Replacement Resources related multi-channel education and outreach.</t>
  </si>
  <si>
    <t>Service related multi-channel education and outreach.</t>
  </si>
  <si>
    <t>Partnerships with healthcare groups and DME companies to promote programs.</t>
  </si>
  <si>
    <t>Education and outreach to multi-unit dwelling account holders, property managers, and master meter owners.</t>
  </si>
  <si>
    <t>Translated education and outreach materials.</t>
  </si>
  <si>
    <t>To serve non-English speaking customers, PG&amp;E engages with over 120 multicultural media outlets throughout the year in an effort to promote safety initiatives, including PSPS, to monolingual or difficult-to-reach populations that may not have access to mainstream television media and/or read/speak English. In addition, PG&amp;E contracts with 38 Multicultural Media Partners to provide in-language communication support before and during PSPS outages.</t>
  </si>
  <si>
    <t>Education and outreach with tribal governments before, during, and after PSPS outages and to encourage them to invite their tribal members to attend public trainings and workshops.</t>
  </si>
  <si>
    <r>
      <t xml:space="preserve">Cost Incurred By IOU </t>
    </r>
    <r>
      <rPr>
        <b/>
        <vertAlign val="superscript"/>
        <sz val="12"/>
        <color theme="0"/>
        <rFont val="Times New Roman"/>
        <family val="1"/>
      </rPr>
      <t>1</t>
    </r>
  </si>
  <si>
    <r>
      <t xml:space="preserve">Costs Incurred By Other Entities </t>
    </r>
    <r>
      <rPr>
        <b/>
        <vertAlign val="superscript"/>
        <sz val="12"/>
        <color theme="0"/>
        <rFont val="Times New Roman"/>
        <family val="1"/>
      </rPr>
      <t>2</t>
    </r>
  </si>
  <si>
    <r>
      <t>Tribal Community Engagement</t>
    </r>
    <r>
      <rPr>
        <vertAlign val="superscript"/>
        <sz val="12"/>
        <color theme="1"/>
        <rFont val="Times New Roman"/>
        <family val="1"/>
      </rPr>
      <t xml:space="preserve"> 3</t>
    </r>
  </si>
  <si>
    <t>Contracts with CBOs to provide in-language communication support before and during a PSPS (pay for performance).</t>
  </si>
  <si>
    <t>Multicultural Media Partnerships/Earned Media</t>
  </si>
  <si>
    <t>Informational CBOs sharing preparedness and PSPS communications as appropriate.</t>
  </si>
  <si>
    <t>PG&amp;E’s website offers PSPS and wildfire preparedness information, as well as a webpage specific to individuals with AFN and PSPS updates during active shutoffs in 15 non-English languages.</t>
  </si>
  <si>
    <t>PG&amp;E operates three contact centers in the state of California to provide 24/7 emergency live-agent service for customers to report emergencies, or obtain PSPS-related updates. PG&amp;E’s Contact Center Customer Service Reps are trained to handle customers experiencing natural gas and electric emergencies with specific procedures to escalate life-threatening situations, which are available for translation services in 240 languages. PG&amp;E may implement strategies to increase call center staffing to help ensure elevated service with minimal wait times for customers during a PSPS. In 2023, Contact Center Customer Service Reps validated customers phone and email contact information on non-emergency calls and also handled general calls related to the PSPS program outside of particular PSPS outages.</t>
  </si>
  <si>
    <t>To supplement PG&amp;E’s outreach efforts during PSPS outages, PG&amp;E runs PSPS emergency messages to reach customers via paid media channels, when/where channels are available. PG&amp;E purchases a combination of English and in-language radio ads, as well as digital banners in English and multiplate languages based on targeted ZIP Codes.</t>
  </si>
  <si>
    <t xml:space="preserve">Names of Entities 
(IOU, CBO, etc.) </t>
  </si>
  <si>
    <t>Total Cost for 
(Prior Year)</t>
  </si>
  <si>
    <t>From 01/01/2023 Through 12/31/2023</t>
  </si>
  <si>
    <t>Syntax:</t>
  </si>
  <si>
    <t>Examples:</t>
  </si>
  <si>
    <t>IOUs Subject to Requirement:</t>
  </si>
  <si>
    <t>Instructions:</t>
  </si>
  <si>
    <t>Acronyms:</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</si>
  <si>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</si>
  <si>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Each electric investor-owned utility must track and report costs for PSPS-related education and outreach, including the required surveys, and the Commission’s Safety and Enforcement Division is authorized to develop the cost tracking system for this purpose.  The utilities must include costs incurred by other entities from whom they request assistance in these efforts. The utilities must include these costs, in the format designated by Safety and Enforcement Division, with the [prior year] Post-Season Report.</t>
  </si>
  <si>
    <t>Any questions related to the template should be directed to CPUC staff via email address mw7@cpuc.ca.gov.</t>
  </si>
  <si>
    <t>&lt;Utility Abbreviation&gt;_POSTSR3_&lt;Submission Date&gt;</t>
  </si>
  <si>
    <t>PGE_POSTSR3_3-1-2022</t>
  </si>
  <si>
    <t>PacifiCorp_POSTSR3_3-1-2022</t>
  </si>
  <si>
    <r>
      <rPr>
        <vertAlign val="superscript"/>
        <sz val="10"/>
        <color theme="1"/>
        <rFont val="Times New Roman"/>
        <family val="1"/>
      </rPr>
      <t>1</t>
    </r>
    <r>
      <rPr>
        <sz val="10"/>
        <color theme="1"/>
        <rFont val="Times New Roman"/>
        <family val="1"/>
      </rPr>
      <t xml:space="preserve"> Costs incurred by PG&amp;E are approximated in some instances as education and outreach is provided broadly across PG&amp;E's service territory as discussed in PG&amp;E's 2023 Wildfire Mitigation Plan.</t>
    </r>
  </si>
  <si>
    <r>
      <rPr>
        <vertAlign val="superscript"/>
        <sz val="10"/>
        <color theme="1"/>
        <rFont val="Times New Roman"/>
        <family val="1"/>
      </rPr>
      <t>2</t>
    </r>
    <r>
      <rPr>
        <sz val="10"/>
        <color theme="1"/>
        <rFont val="Times New Roman"/>
        <family val="1"/>
      </rPr>
      <t xml:space="preserve"> Entities associated with PSPS E&amp;O efforts that are not under contract with IOUs have no obligation to provide these costs to IOUs and the IOUs cannot validate these costs.</t>
    </r>
  </si>
  <si>
    <r>
      <rPr>
        <vertAlign val="superscript"/>
        <sz val="10"/>
        <color theme="1"/>
        <rFont val="Times New Roman"/>
        <family val="1"/>
      </rPr>
      <t>3</t>
    </r>
    <r>
      <rPr>
        <sz val="10"/>
        <color theme="1"/>
        <rFont val="Times New Roman"/>
        <family val="1"/>
      </rPr>
      <t xml:space="preserve"> Approximate Number of People Reached for Tribal Community Engagement refers to approximately 101 tribal government contacts serving more than 40,000 tribal members.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</si>
</sst>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quot;$&quot;#,##0"/>
    <numFmt numFmtId="165" formatCode="_(* #,##0_);_(* \(#,##0\);_(* &quot;-&quot;??_);_(@_)"/>
  </numFmts>
  <fonts count="11" x14ac:knownFonts="1">
    <font>
      <sz val="11"/>
      <color theme="1"/>
      <name val="Calibri"/>
      <family val="2"/>
      <scheme val="minor"/>
    </font>
    <font>
      <sz val="12"/>
      <color theme="1"/>
      <name val="Times New Roman"/>
      <family val="1"/>
    </font>
    <font>
      <b/>
      <sz val="12"/>
      <color theme="1"/>
      <name val="Times New Roman"/>
      <family val="1"/>
    </font>
    <font>
      <b/>
      <sz val="12"/>
      <color theme="0"/>
      <name val="Times New Roman"/>
      <family val="1"/>
    </font>
    <font>
      <sz val="11"/>
      <color theme="1"/>
      <name val="Calibri"/>
      <family val="2"/>
      <scheme val="minor"/>
    </font>
    <font>
      <b/>
      <vertAlign val="superscript"/>
      <sz val="12"/>
      <color theme="0"/>
      <name val="Times New Roman"/>
      <family val="1"/>
    </font>
    <font>
      <vertAlign val="superscript"/>
      <sz val="12"/>
      <color theme="1"/>
      <name val="Times New Roman"/>
      <family val="1"/>
    </font>
    <font>
      <sz val="10"/>
      <color theme="1"/>
      <name val="Times New Roman"/>
      <family val="1"/>
    </font>
    <font>
      <vertAlign val="superscript"/>
      <sz val="10"/>
      <color theme="1"/>
      <name val="Times New Roman"/>
      <family val="1"/>
    </font>
    <font>
      <b/>
      <sz val="15"/>
      <color theme="3"/>
      <name val="Calibri"/>
      <family val="2"/>
      <scheme val="minor"/>
    </font>
    <font>
      <b/>
      <sz val="13"/>
      <color theme="3"/>
      <name val="Calibri"/>
      <family val="2"/>
      <scheme val="minor"/>
    </font>
  </fonts>
  <fills count="3">
    <fill>
      <patternFill patternType="none"/>
    </fill>
    <fill>
      <patternFill patternType="gray125"/>
    </fill>
    <fill>
      <patternFill patternType="solid">
        <fgColor rgb="FF0981A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4" fillId="0" borderId="0" applyFont="0" applyFill="0" applyBorder="0" applyAlignment="0" applyProtection="0"/>
    <xf numFmtId="0" fontId="9" fillId="0" borderId="2" applyNumberFormat="0" applyFont="0" applyFill="0" applyBorder="0" applyAlignment="0" applyProtection="0"/>
    <xf numFmtId="0" fontId="10" fillId="0" borderId="3" applyNumberFormat="0" applyFont="0" applyFill="0" applyBorder="0" applyAlignment="0" applyProtection="0"/>
  </cellStyleXfs>
  <cellXfs count="32">
    <xf numFmtId="0" fontId="0" fillId="0" borderId="0" xfId="0"/>
    <xf numFmtId="0" fontId="1" fillId="0" borderId="0" xfId="0" applyFont="1"/>
    <xf numFmtId="0" fontId="1" fillId="0" borderId="0" xfId="0" applyFont="1" applyAlignment="1">
      <alignment wrapText="1"/>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 fontId="1" fillId="0" borderId="1" xfId="1"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1" xfId="1" applyNumberFormat="1" applyFont="1" applyBorder="1" applyAlignment="1">
      <alignment horizontal="center" vertical="center"/>
    </xf>
    <xf numFmtId="3" fontId="1" fillId="0" borderId="1" xfId="1" applyNumberFormat="1" applyFont="1" applyBorder="1" applyAlignment="1">
      <alignment horizontal="center" vertical="center" wrapText="1"/>
    </xf>
    <xf numFmtId="0" fontId="1" fillId="0" borderId="1" xfId="0" applyFont="1" applyBorder="1" applyAlignment="1">
      <alignment horizontal="left" vertical="center" wrapText="1"/>
    </xf>
    <xf numFmtId="1" fontId="1" fillId="0" borderId="1" xfId="1" applyNumberFormat="1" applyFont="1" applyFill="1" applyBorder="1" applyAlignment="1">
      <alignment horizontal="center" vertical="center"/>
    </xf>
    <xf numFmtId="0" fontId="2"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43" fontId="1" fillId="0" borderId="0" xfId="1" applyFont="1"/>
    <xf numFmtId="0" fontId="7" fillId="0" borderId="0" xfId="0" applyFont="1" applyAlignment="1">
      <alignment vertical="top"/>
    </xf>
    <xf numFmtId="0" fontId="2" fillId="0" borderId="0" xfId="2" applyFont="1" applyBorder="1"/>
    <xf numFmtId="0" fontId="2" fillId="0" borderId="0" xfId="3" applyFont="1" applyBorder="1" applyAlignment="1">
      <alignment wrapText="1"/>
    </xf>
    <xf numFmtId="0" fontId="1" fillId="0" borderId="4" xfId="0" applyFont="1" applyBorder="1" applyAlignment="1">
      <alignment horizontal="left" vertical="center" wrapText="1"/>
    </xf>
    <xf numFmtId="164" fontId="1" fillId="0" borderId="5" xfId="0" applyNumberFormat="1" applyFont="1" applyBorder="1" applyAlignment="1">
      <alignment horizontal="center" vertical="center"/>
    </xf>
    <xf numFmtId="0" fontId="2" fillId="0" borderId="9" xfId="0" applyFont="1" applyBorder="1" applyAlignment="1">
      <alignment vertical="center" wrapText="1"/>
    </xf>
    <xf numFmtId="0" fontId="1" fillId="0" borderId="10" xfId="0" applyFont="1" applyBorder="1" applyAlignment="1">
      <alignment vertical="center"/>
    </xf>
    <xf numFmtId="3" fontId="2" fillId="0" borderId="10" xfId="1" applyNumberFormat="1" applyFont="1" applyBorder="1" applyAlignment="1">
      <alignment horizontal="center" vertical="center"/>
    </xf>
    <xf numFmtId="164" fontId="2" fillId="0" borderId="10" xfId="0" applyNumberFormat="1" applyFont="1" applyBorder="1" applyAlignment="1">
      <alignment horizontal="center" vertical="center"/>
    </xf>
    <xf numFmtId="165" fontId="2" fillId="0" borderId="10" xfId="1" quotePrefix="1" applyNumberFormat="1" applyFont="1" applyBorder="1" applyAlignment="1">
      <alignment horizontal="center" vertical="center"/>
    </xf>
    <xf numFmtId="164" fontId="2" fillId="0" borderId="11" xfId="0" applyNumberFormat="1" applyFont="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0" xfId="0" applyFont="1"/>
    <xf numFmtId="0" fontId="1" fillId="0" borderId="0" xfId="0" applyFont="1" applyAlignment="1">
      <alignment wrapText="1"/>
    </xf>
  </cellXfs>
  <cellStyles count="4">
    <cellStyle name="Comma" xfId="1" builtinId="3"/>
    <cellStyle name="Heading 1" xfId="2" builtinId="16" customBuiltin="1"/>
    <cellStyle name="Heading 2" xfId="3" builtinId="17" customBuiltin="1"/>
    <cellStyle name="Normal" xfId="0" builtinId="0"/>
  </cellStyles>
  <dxfs count="11">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6C3AD89C-4184-40F2-91FA-ED40C9969D18}"/>
  </tableStyles>
  <colors>
    <mruColors>
      <color rgb="FF0981A1"/>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D37F0B-80DC-4ED8-AD27-7382B158CF35}" name="E&amp;O Cost_$A$4" displayName="E_O_Cost__A_4" ref="A4:G28" totalsRowShown="0" headerRowDxfId="10" headerRowBorderDxfId="9" tableBorderDxfId="8" totalsRowBorderDxfId="7">
  <autoFilter ref="A4:G28" xr:uid="{CED37F0B-80DC-4ED8-AD27-7382B158CF35}"/>
  <tableColumns count="7">
    <tableColumn id="1" xr3:uid="{B8841429-05D6-4F63-90B6-A87D5218B25C}" name="PSPS E&amp;O Program Type" dataDxfId="6"/>
    <tableColumn id="2" xr3:uid="{AFBD20C0-0E1F-43C6-9BBE-72489ECE5B2F}" name="E&amp;O Program Description and Method" dataDxfId="5"/>
    <tableColumn id="3" xr3:uid="{A9554961-D4DD-4810-8DDF-8A8556DD812C}" name="Approximate Number of People Reached" dataDxfId="4" dataCellStyle="Comma"/>
    <tableColumn id="4" xr3:uid="{F649423E-89FA-4996-BCD7-4C7EA68CA06A}" name="Cost Incurred By IOU 1" dataDxfId="3"/>
    <tableColumn id="5" xr3:uid="{E1A6779D-1447-4CC1-9D3B-ACE9DCB89CDF}" name="Names of Entities _x000a_(IOU, CBO, etc.) " dataDxfId="2"/>
    <tableColumn id="6" xr3:uid="{04AA9CC4-36DD-4E61-8563-1321EF8AF03A}" name="Costs Incurred By Other Entities 2" dataDxfId="1"/>
    <tableColumn id="7" xr3:uid="{498F099B-2BCC-4508-9C42-FCA99FE69A1B}" name="Total Cost for _x000a_(Prior Year)" dataDxfId="0"/>
  </tableColumns>
  <tableStyleInfo name="Custom"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8"/>
  <sheetViews>
    <sheetView topLeftCell="A4" workbookViewId="0">
      <selection activeCell="D10" sqref="D10"/>
    </sheetView>
  </sheetViews>
  <sheetFormatPr defaultColWidth="9.1796875" defaultRowHeight="15.5" x14ac:dyDescent="0.35"/>
  <cols>
    <col min="1" max="1" width="9.1796875" style="1"/>
    <col min="2" max="2" width="9.54296875" style="1" customWidth="1"/>
    <col min="3" max="16384" width="9.1796875" style="1"/>
  </cols>
  <sheetData>
    <row r="1" spans="1:15" x14ac:dyDescent="0.35">
      <c r="A1" s="17" t="s">
        <v>0</v>
      </c>
    </row>
    <row r="3" spans="1:15" x14ac:dyDescent="0.35">
      <c r="A3" s="30" t="s">
        <v>1</v>
      </c>
      <c r="B3" s="30"/>
      <c r="C3" s="30"/>
      <c r="D3" s="30"/>
      <c r="E3" s="30"/>
      <c r="F3" s="30"/>
      <c r="G3" s="30"/>
      <c r="H3" s="30"/>
      <c r="I3" s="30"/>
      <c r="J3" s="30"/>
      <c r="K3" s="30"/>
      <c r="L3" s="30"/>
      <c r="M3" s="30"/>
      <c r="N3" s="30"/>
      <c r="O3" s="30"/>
    </row>
    <row r="4" spans="1:15" ht="77.400000000000006" customHeight="1" x14ac:dyDescent="0.35">
      <c r="B4" s="31" t="s">
        <v>79</v>
      </c>
      <c r="C4" s="31"/>
      <c r="D4" s="31"/>
      <c r="E4" s="31"/>
      <c r="F4" s="31"/>
      <c r="G4" s="31"/>
      <c r="H4" s="31"/>
      <c r="I4" s="31"/>
      <c r="J4" s="31"/>
      <c r="K4" s="31"/>
    </row>
    <row r="6" spans="1:15" x14ac:dyDescent="0.35">
      <c r="A6" s="30" t="s">
        <v>76</v>
      </c>
      <c r="B6" s="30"/>
      <c r="C6" s="30"/>
      <c r="D6" s="30"/>
      <c r="E6" s="30"/>
      <c r="F6" s="30"/>
      <c r="G6" s="30"/>
      <c r="H6" s="30"/>
      <c r="I6" s="30"/>
      <c r="J6" s="30"/>
      <c r="K6" s="30"/>
      <c r="L6" s="30"/>
      <c r="M6" s="30"/>
      <c r="N6" s="30"/>
      <c r="O6" s="30"/>
    </row>
    <row r="7" spans="1:15" x14ac:dyDescent="0.35">
      <c r="A7" s="1">
        <v>1</v>
      </c>
      <c r="B7" s="1" t="s">
        <v>2</v>
      </c>
    </row>
    <row r="8" spans="1:15" x14ac:dyDescent="0.35">
      <c r="A8" s="1">
        <v>2</v>
      </c>
      <c r="B8" s="1" t="s">
        <v>3</v>
      </c>
    </row>
    <row r="9" spans="1:15" x14ac:dyDescent="0.35">
      <c r="A9" s="1">
        <v>3</v>
      </c>
      <c r="B9" s="1" t="s">
        <v>4</v>
      </c>
    </row>
    <row r="10" spans="1:15" ht="47.4" customHeight="1" x14ac:dyDescent="0.35">
      <c r="A10" s="1">
        <v>4</v>
      </c>
      <c r="B10" s="13" t="s">
        <v>78</v>
      </c>
      <c r="C10" s="14"/>
      <c r="D10" s="14"/>
      <c r="E10" s="14"/>
      <c r="F10" s="14"/>
      <c r="G10" s="14"/>
      <c r="H10" s="14"/>
      <c r="I10" s="14"/>
      <c r="J10" s="14"/>
      <c r="K10" s="14"/>
      <c r="L10" s="14"/>
      <c r="M10" s="14"/>
      <c r="N10" s="14"/>
      <c r="O10" s="14"/>
    </row>
    <row r="11" spans="1:15" x14ac:dyDescent="0.35">
      <c r="A11" s="1">
        <v>5</v>
      </c>
      <c r="B11" s="1" t="s">
        <v>5</v>
      </c>
    </row>
    <row r="12" spans="1:15" x14ac:dyDescent="0.35">
      <c r="B12" s="1" t="s">
        <v>73</v>
      </c>
      <c r="C12" s="1" t="s">
        <v>81</v>
      </c>
    </row>
    <row r="13" spans="1:15" x14ac:dyDescent="0.35">
      <c r="B13" s="1" t="s">
        <v>74</v>
      </c>
      <c r="C13" s="11" t="s">
        <v>82</v>
      </c>
    </row>
    <row r="14" spans="1:15" x14ac:dyDescent="0.35">
      <c r="C14" s="11" t="s">
        <v>83</v>
      </c>
    </row>
    <row r="16" spans="1:15" x14ac:dyDescent="0.35">
      <c r="A16" s="30" t="s">
        <v>75</v>
      </c>
      <c r="B16" s="30"/>
      <c r="C16" s="30"/>
      <c r="D16" s="30"/>
      <c r="E16" s="30"/>
      <c r="F16" s="30"/>
      <c r="G16" s="30"/>
      <c r="H16" s="30"/>
      <c r="I16" s="30"/>
      <c r="J16" s="30"/>
      <c r="K16" s="30"/>
      <c r="L16" s="30"/>
      <c r="M16" s="30"/>
      <c r="N16" s="30"/>
      <c r="O16" s="30"/>
    </row>
    <row r="17" spans="1:15" x14ac:dyDescent="0.35">
      <c r="B17" s="1" t="s">
        <v>6</v>
      </c>
    </row>
    <row r="18" spans="1:15" x14ac:dyDescent="0.35">
      <c r="B18" s="1" t="s">
        <v>7</v>
      </c>
    </row>
    <row r="19" spans="1:15" x14ac:dyDescent="0.35">
      <c r="B19" s="1" t="s">
        <v>8</v>
      </c>
    </row>
    <row r="20" spans="1:15" x14ac:dyDescent="0.35">
      <c r="B20" s="1" t="s">
        <v>9</v>
      </c>
    </row>
    <row r="21" spans="1:15" x14ac:dyDescent="0.35">
      <c r="B21" s="1" t="s">
        <v>10</v>
      </c>
    </row>
    <row r="22" spans="1:15" x14ac:dyDescent="0.35">
      <c r="B22" s="1" t="s">
        <v>11</v>
      </c>
    </row>
    <row r="24" spans="1:15" x14ac:dyDescent="0.35">
      <c r="A24" s="30" t="s">
        <v>77</v>
      </c>
      <c r="B24" s="30"/>
      <c r="C24" s="30"/>
      <c r="D24" s="30"/>
      <c r="E24" s="30"/>
      <c r="F24" s="30"/>
      <c r="G24" s="30"/>
      <c r="H24" s="30"/>
      <c r="I24" s="30"/>
      <c r="J24" s="30"/>
      <c r="K24" s="30"/>
      <c r="L24" s="30"/>
      <c r="M24" s="30"/>
      <c r="N24" s="30"/>
      <c r="O24" s="30"/>
    </row>
    <row r="25" spans="1:15" x14ac:dyDescent="0.35">
      <c r="A25" s="1" t="s">
        <v>12</v>
      </c>
      <c r="B25" s="1" t="s">
        <v>13</v>
      </c>
    </row>
    <row r="26" spans="1:15" x14ac:dyDescent="0.35">
      <c r="A26" s="1" t="s">
        <v>14</v>
      </c>
      <c r="B26" s="1" t="s">
        <v>15</v>
      </c>
    </row>
    <row r="27" spans="1:15" x14ac:dyDescent="0.35">
      <c r="A27" s="1" t="s">
        <v>16</v>
      </c>
      <c r="B27" s="1" t="s">
        <v>17</v>
      </c>
    </row>
    <row r="28" spans="1:15" x14ac:dyDescent="0.35">
      <c r="A28" s="1" t="s">
        <v>80</v>
      </c>
    </row>
  </sheetData>
  <mergeCells count="5">
    <mergeCell ref="A3:O3"/>
    <mergeCell ref="A6:O6"/>
    <mergeCell ref="A16:O16"/>
    <mergeCell ref="A24:O24"/>
    <mergeCell ref="B4:K4"/>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36"/>
  <sheetViews>
    <sheetView tabSelected="1" zoomScaleNormal="100" workbookViewId="0"/>
  </sheetViews>
  <sheetFormatPr defaultColWidth="9.1796875" defaultRowHeight="15.5" x14ac:dyDescent="0.35"/>
  <cols>
    <col min="1" max="1" width="56.81640625" style="2" customWidth="1"/>
    <col min="2" max="2" width="50.81640625" style="1" customWidth="1"/>
    <col min="3" max="3" width="22.36328125" style="1" customWidth="1"/>
    <col min="4" max="5" width="19.08984375" style="1" customWidth="1"/>
    <col min="6" max="6" width="19.6328125" style="1" customWidth="1"/>
    <col min="7" max="7" width="19.08984375" style="1" customWidth="1"/>
    <col min="8" max="16384" width="9.1796875" style="1"/>
  </cols>
  <sheetData>
    <row r="1" spans="1:7" x14ac:dyDescent="0.35">
      <c r="A1" s="18" t="s">
        <v>18</v>
      </c>
    </row>
    <row r="2" spans="1:7" x14ac:dyDescent="0.35">
      <c r="A2" s="2" t="s">
        <v>72</v>
      </c>
    </row>
    <row r="4" spans="1:7" ht="33" x14ac:dyDescent="0.35">
      <c r="A4" s="27" t="s">
        <v>19</v>
      </c>
      <c r="B4" s="28" t="s">
        <v>20</v>
      </c>
      <c r="C4" s="28" t="s">
        <v>21</v>
      </c>
      <c r="D4" s="28" t="s">
        <v>61</v>
      </c>
      <c r="E4" s="28" t="s">
        <v>70</v>
      </c>
      <c r="F4" s="28" t="s">
        <v>62</v>
      </c>
      <c r="G4" s="29" t="s">
        <v>71</v>
      </c>
    </row>
    <row r="5" spans="1:7" s="12" customFormat="1" x14ac:dyDescent="0.35">
      <c r="A5" s="19" t="s">
        <v>22</v>
      </c>
      <c r="B5" s="9" t="s">
        <v>51</v>
      </c>
      <c r="C5" s="7">
        <v>2725</v>
      </c>
      <c r="D5" s="3">
        <v>750000</v>
      </c>
      <c r="E5" s="4" t="s">
        <v>23</v>
      </c>
      <c r="F5" s="3">
        <v>0</v>
      </c>
      <c r="G5" s="20">
        <v>1500000</v>
      </c>
    </row>
    <row r="6" spans="1:7" s="12" customFormat="1" x14ac:dyDescent="0.35">
      <c r="A6" s="19" t="s">
        <v>24</v>
      </c>
      <c r="B6" s="9" t="s">
        <v>51</v>
      </c>
      <c r="C6" s="7">
        <v>7800</v>
      </c>
      <c r="D6" s="3">
        <v>478222</v>
      </c>
      <c r="E6" s="4" t="s">
        <v>23</v>
      </c>
      <c r="F6" s="3">
        <v>0</v>
      </c>
      <c r="G6" s="20">
        <v>1250000</v>
      </c>
    </row>
    <row r="7" spans="1:7" s="12" customFormat="1" x14ac:dyDescent="0.35">
      <c r="A7" s="19" t="s">
        <v>25</v>
      </c>
      <c r="B7" s="9" t="s">
        <v>51</v>
      </c>
      <c r="C7" s="10">
        <v>0</v>
      </c>
      <c r="D7" s="3">
        <v>0</v>
      </c>
      <c r="E7" s="4" t="s">
        <v>26</v>
      </c>
      <c r="F7" s="3">
        <v>0</v>
      </c>
      <c r="G7" s="20">
        <v>0</v>
      </c>
    </row>
    <row r="8" spans="1:7" s="12" customFormat="1" ht="32.4" customHeight="1" x14ac:dyDescent="0.35">
      <c r="A8" s="19" t="s">
        <v>27</v>
      </c>
      <c r="B8" s="9" t="s">
        <v>51</v>
      </c>
      <c r="C8" s="7">
        <v>1124853</v>
      </c>
      <c r="D8" s="3">
        <v>22617.54</v>
      </c>
      <c r="E8" s="4" t="s">
        <v>28</v>
      </c>
      <c r="F8" s="3" t="s">
        <v>26</v>
      </c>
      <c r="G8" s="20">
        <v>30000</v>
      </c>
    </row>
    <row r="9" spans="1:7" s="12" customFormat="1" x14ac:dyDescent="0.35">
      <c r="A9" s="19" t="s">
        <v>29</v>
      </c>
      <c r="B9" s="9" t="s">
        <v>52</v>
      </c>
      <c r="C9" s="8">
        <v>10736800</v>
      </c>
      <c r="D9" s="3">
        <v>1229496</v>
      </c>
      <c r="E9" s="4" t="s">
        <v>28</v>
      </c>
      <c r="F9" s="3" t="s">
        <v>26</v>
      </c>
      <c r="G9" s="20">
        <v>1200000</v>
      </c>
    </row>
    <row r="10" spans="1:7" s="12" customFormat="1" x14ac:dyDescent="0.35">
      <c r="A10" s="19" t="s">
        <v>30</v>
      </c>
      <c r="B10" s="9" t="s">
        <v>53</v>
      </c>
      <c r="C10" s="7">
        <f>22413548+2297685+1137720+1035662+199750+626309+230892</f>
        <v>27941566</v>
      </c>
      <c r="D10" s="3">
        <f>2667304.76</f>
        <v>2667304.7599999998</v>
      </c>
      <c r="E10" s="4" t="s">
        <v>28</v>
      </c>
      <c r="F10" s="3" t="s">
        <v>26</v>
      </c>
      <c r="G10" s="20">
        <v>2089000</v>
      </c>
    </row>
    <row r="11" spans="1:7" s="12" customFormat="1" ht="31" x14ac:dyDescent="0.35">
      <c r="A11" s="19" t="s">
        <v>31</v>
      </c>
      <c r="B11" s="9" t="s">
        <v>54</v>
      </c>
      <c r="C11" s="7">
        <v>370112</v>
      </c>
      <c r="D11" s="3">
        <v>8222</v>
      </c>
      <c r="E11" s="4" t="s">
        <v>23</v>
      </c>
      <c r="F11" s="3">
        <v>0</v>
      </c>
      <c r="G11" s="20">
        <v>0</v>
      </c>
    </row>
    <row r="12" spans="1:7" s="12" customFormat="1" x14ac:dyDescent="0.35">
      <c r="A12" s="19" t="s">
        <v>32</v>
      </c>
      <c r="B12" s="9" t="s">
        <v>55</v>
      </c>
      <c r="C12" s="5">
        <v>0</v>
      </c>
      <c r="D12" s="3">
        <v>0</v>
      </c>
      <c r="E12" s="4" t="s">
        <v>23</v>
      </c>
      <c r="F12" s="3">
        <v>0</v>
      </c>
      <c r="G12" s="20">
        <v>0</v>
      </c>
    </row>
    <row r="13" spans="1:7" s="12" customFormat="1" ht="31" x14ac:dyDescent="0.35">
      <c r="A13" s="19" t="s">
        <v>46</v>
      </c>
      <c r="B13" s="9" t="s">
        <v>56</v>
      </c>
      <c r="C13" s="5">
        <v>0</v>
      </c>
      <c r="D13" s="3">
        <v>0</v>
      </c>
      <c r="E13" s="4" t="s">
        <v>28</v>
      </c>
      <c r="F13" s="3">
        <v>0</v>
      </c>
      <c r="G13" s="20">
        <v>74082</v>
      </c>
    </row>
    <row r="14" spans="1:7" s="12" customFormat="1" x14ac:dyDescent="0.35">
      <c r="A14" s="19" t="s">
        <v>33</v>
      </c>
      <c r="B14" s="9" t="s">
        <v>55</v>
      </c>
      <c r="C14" s="7">
        <v>242126</v>
      </c>
      <c r="D14" s="3">
        <v>64547.31</v>
      </c>
      <c r="E14" s="4" t="s">
        <v>23</v>
      </c>
      <c r="F14" s="3">
        <v>0</v>
      </c>
      <c r="G14" s="20">
        <v>1102117.3599999999</v>
      </c>
    </row>
    <row r="15" spans="1:7" s="12" customFormat="1" ht="46.5" x14ac:dyDescent="0.35">
      <c r="A15" s="19" t="s">
        <v>34</v>
      </c>
      <c r="B15" s="9" t="s">
        <v>64</v>
      </c>
      <c r="C15" s="5">
        <v>0</v>
      </c>
      <c r="D15" s="3">
        <v>0</v>
      </c>
      <c r="E15" s="4" t="s">
        <v>23</v>
      </c>
      <c r="F15" s="3">
        <v>0</v>
      </c>
      <c r="G15" s="20">
        <v>0</v>
      </c>
    </row>
    <row r="16" spans="1:7" s="12" customFormat="1" ht="46.5" x14ac:dyDescent="0.35">
      <c r="A16" s="19" t="s">
        <v>47</v>
      </c>
      <c r="B16" s="9" t="s">
        <v>57</v>
      </c>
      <c r="C16" s="7">
        <f>2652+2746+2192</f>
        <v>7590</v>
      </c>
      <c r="D16" s="3">
        <f>7551.97</f>
        <v>7551.97</v>
      </c>
      <c r="E16" s="4" t="s">
        <v>28</v>
      </c>
      <c r="F16" s="3" t="s">
        <v>26</v>
      </c>
      <c r="G16" s="20">
        <v>6046</v>
      </c>
    </row>
    <row r="17" spans="1:7" s="12" customFormat="1" ht="31" x14ac:dyDescent="0.35">
      <c r="A17" s="19" t="s">
        <v>35</v>
      </c>
      <c r="B17" s="9" t="s">
        <v>66</v>
      </c>
      <c r="C17" s="7">
        <v>26266</v>
      </c>
      <c r="D17" s="3">
        <v>0</v>
      </c>
      <c r="E17" s="6" t="s">
        <v>23</v>
      </c>
      <c r="F17" s="3">
        <v>118779</v>
      </c>
      <c r="G17" s="20">
        <v>0</v>
      </c>
    </row>
    <row r="18" spans="1:7" s="12" customFormat="1" x14ac:dyDescent="0.35">
      <c r="A18" s="19" t="s">
        <v>36</v>
      </c>
      <c r="B18" s="9" t="s">
        <v>58</v>
      </c>
      <c r="C18" s="7">
        <v>753372</v>
      </c>
      <c r="D18" s="3">
        <f>60019.74</f>
        <v>60019.74</v>
      </c>
      <c r="E18" s="4" t="s">
        <v>28</v>
      </c>
      <c r="F18" s="3" t="s">
        <v>26</v>
      </c>
      <c r="G18" s="20">
        <v>38835</v>
      </c>
    </row>
    <row r="19" spans="1:7" s="12" customFormat="1" ht="62" x14ac:dyDescent="0.35">
      <c r="A19" s="19" t="s">
        <v>48</v>
      </c>
      <c r="B19" s="9" t="s">
        <v>67</v>
      </c>
      <c r="C19" s="7">
        <v>8207108</v>
      </c>
      <c r="D19" s="3">
        <f>1608955+176909</f>
        <v>1785864</v>
      </c>
      <c r="E19" s="4" t="s">
        <v>28</v>
      </c>
      <c r="F19" s="3" t="s">
        <v>26</v>
      </c>
      <c r="G19" s="20">
        <v>1962646</v>
      </c>
    </row>
    <row r="20" spans="1:7" s="12" customFormat="1" ht="139.5" x14ac:dyDescent="0.35">
      <c r="A20" s="19" t="s">
        <v>65</v>
      </c>
      <c r="B20" s="9" t="s">
        <v>59</v>
      </c>
      <c r="C20" s="7">
        <v>77497108</v>
      </c>
      <c r="D20" s="3">
        <v>550000</v>
      </c>
      <c r="E20" s="4" t="s">
        <v>28</v>
      </c>
      <c r="F20" s="3" t="s">
        <v>26</v>
      </c>
      <c r="G20" s="20">
        <v>500000</v>
      </c>
    </row>
    <row r="21" spans="1:7" s="12" customFormat="1" ht="108.5" x14ac:dyDescent="0.35">
      <c r="A21" s="19" t="s">
        <v>37</v>
      </c>
      <c r="B21" s="9" t="s">
        <v>69</v>
      </c>
      <c r="C21" s="7">
        <v>1165527</v>
      </c>
      <c r="D21" s="3">
        <v>3090052</v>
      </c>
      <c r="E21" s="4" t="s">
        <v>28</v>
      </c>
      <c r="F21" s="3" t="s">
        <v>26</v>
      </c>
      <c r="G21" s="20">
        <v>2918236</v>
      </c>
    </row>
    <row r="22" spans="1:7" s="12" customFormat="1" ht="46.5" x14ac:dyDescent="0.35">
      <c r="A22" s="19" t="s">
        <v>44</v>
      </c>
      <c r="B22" s="9" t="s">
        <v>45</v>
      </c>
      <c r="C22" s="7">
        <v>1621</v>
      </c>
      <c r="D22" s="3">
        <v>281667</v>
      </c>
      <c r="E22" s="4" t="s">
        <v>28</v>
      </c>
      <c r="F22" s="3" t="s">
        <v>26</v>
      </c>
      <c r="G22" s="20">
        <v>575000</v>
      </c>
    </row>
    <row r="23" spans="1:7" s="12" customFormat="1" ht="31" x14ac:dyDescent="0.35">
      <c r="A23" s="19" t="s">
        <v>38</v>
      </c>
      <c r="B23" s="9" t="s">
        <v>49</v>
      </c>
      <c r="C23" s="6">
        <v>0</v>
      </c>
      <c r="D23" s="3">
        <v>0</v>
      </c>
      <c r="E23" s="4" t="s">
        <v>28</v>
      </c>
      <c r="F23" s="3" t="s">
        <v>26</v>
      </c>
      <c r="G23" s="20">
        <v>656000</v>
      </c>
    </row>
    <row r="24" spans="1:7" s="12" customFormat="1" ht="46.5" x14ac:dyDescent="0.35">
      <c r="A24" s="19" t="s">
        <v>39</v>
      </c>
      <c r="B24" s="9" t="s">
        <v>40</v>
      </c>
      <c r="C24" s="7">
        <v>5021</v>
      </c>
      <c r="D24" s="3">
        <v>186591</v>
      </c>
      <c r="E24" s="4" t="s">
        <v>28</v>
      </c>
      <c r="F24" s="3" t="s">
        <v>26</v>
      </c>
      <c r="G24" s="20">
        <v>154033</v>
      </c>
    </row>
    <row r="25" spans="1:7" s="12" customFormat="1" ht="62" x14ac:dyDescent="0.35">
      <c r="A25" s="19" t="s">
        <v>63</v>
      </c>
      <c r="B25" s="9" t="s">
        <v>60</v>
      </c>
      <c r="C25" s="7">
        <v>101</v>
      </c>
      <c r="D25" s="3">
        <v>100000</v>
      </c>
      <c r="E25" s="4" t="s">
        <v>28</v>
      </c>
      <c r="F25" s="3" t="s">
        <v>26</v>
      </c>
      <c r="G25" s="20">
        <v>100000</v>
      </c>
    </row>
    <row r="26" spans="1:7" s="12" customFormat="1" ht="248" x14ac:dyDescent="0.35">
      <c r="A26" s="19" t="s">
        <v>41</v>
      </c>
      <c r="B26" s="9" t="s">
        <v>68</v>
      </c>
      <c r="C26" s="7">
        <f>(6460078-528337)*(1-5.6%-2.8%)</f>
        <v>5433474.7559999991</v>
      </c>
      <c r="D26" s="3">
        <v>3896242</v>
      </c>
      <c r="E26" s="4" t="s">
        <v>28</v>
      </c>
      <c r="F26" s="3" t="s">
        <v>26</v>
      </c>
      <c r="G26" s="20">
        <v>3672847</v>
      </c>
    </row>
    <row r="27" spans="1:7" s="12" customFormat="1" ht="31" x14ac:dyDescent="0.35">
      <c r="A27" s="19" t="s">
        <v>42</v>
      </c>
      <c r="B27" s="9" t="s">
        <v>50</v>
      </c>
      <c r="C27" s="7">
        <v>5070</v>
      </c>
      <c r="D27" s="3">
        <v>330890</v>
      </c>
      <c r="E27" s="4" t="s">
        <v>28</v>
      </c>
      <c r="F27" s="3" t="s">
        <v>26</v>
      </c>
      <c r="G27" s="20">
        <v>303000</v>
      </c>
    </row>
    <row r="28" spans="1:7" s="12" customFormat="1" x14ac:dyDescent="0.35">
      <c r="A28" s="21" t="s">
        <v>43</v>
      </c>
      <c r="B28" s="22"/>
      <c r="C28" s="23">
        <f>SUM(C5:C27)</f>
        <v>133528240.756</v>
      </c>
      <c r="D28" s="24">
        <f>SUM(D5:D27)</f>
        <v>15509287.32</v>
      </c>
      <c r="E28" s="25" t="s">
        <v>26</v>
      </c>
      <c r="F28" s="24">
        <v>118779</v>
      </c>
      <c r="G28" s="26">
        <f>SUM(G5:G27)</f>
        <v>18131842.359999999</v>
      </c>
    </row>
    <row r="29" spans="1:7" ht="17.399999999999999" customHeight="1" x14ac:dyDescent="0.35">
      <c r="A29" s="16" t="s">
        <v>84</v>
      </c>
      <c r="B29" s="14"/>
      <c r="C29" s="14"/>
      <c r="D29" s="14"/>
      <c r="E29" s="14"/>
      <c r="F29" s="14"/>
      <c r="G29" s="14"/>
    </row>
    <row r="30" spans="1:7" x14ac:dyDescent="0.35">
      <c r="A30" s="16" t="s">
        <v>85</v>
      </c>
      <c r="B30" s="14"/>
      <c r="C30" s="14"/>
      <c r="D30" s="14"/>
      <c r="E30" s="14"/>
      <c r="F30" s="14"/>
      <c r="G30" s="14"/>
    </row>
    <row r="31" spans="1:7" ht="20.399999999999999" customHeight="1" x14ac:dyDescent="0.35">
      <c r="A31" s="16" t="s">
        <v>86</v>
      </c>
      <c r="B31" s="13"/>
      <c r="C31" s="13"/>
      <c r="D31" s="13"/>
      <c r="E31" s="13"/>
      <c r="F31" s="13"/>
      <c r="G31" s="13"/>
    </row>
    <row r="36" spans="6:6" x14ac:dyDescent="0.35">
      <c r="F36" s="15"/>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0A53598B881040863C13731FC767E8" ma:contentTypeVersion="15" ma:contentTypeDescription="Create a new document." ma:contentTypeScope="" ma:versionID="072e4144633b19e8bfcef313e2b9089d">
  <xsd:schema xmlns:xsd="http://www.w3.org/2001/XMLSchema" xmlns:xs="http://www.w3.org/2001/XMLSchema" xmlns:p="http://schemas.microsoft.com/office/2006/metadata/properties" xmlns:ns2="a4c9feb1-01ad-437c-8b9d-b2e9acaaac08" xmlns:ns3="1479d1b3-f2f5-4d85-a7b3-23aa7003bf41" targetNamespace="http://schemas.microsoft.com/office/2006/metadata/properties" ma:root="true" ma:fieldsID="6de2b00b37ec9f50fd3d71797778415e" ns2:_="" ns3:_="">
    <xsd:import namespace="a4c9feb1-01ad-437c-8b9d-b2e9acaaac08"/>
    <xsd:import namespace="1479d1b3-f2f5-4d85-a7b3-23aa7003bf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9feb1-01ad-437c-8b9d-b2e9acaaa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c66a7f3-f17a-4eb9-80d7-645a96ed9bfd}" ma:internalName="TaxCatchAll" ma:showField="CatchAllData" ma:web="a4c9feb1-01ad-437c-8b9d-b2e9acaa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79d1b3-f2f5-4d85-a7b3-23aa7003bf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fe7dcf-2f48-44f7-95b3-bf0f08b581b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BD3F5-705E-426A-A5BE-73B7E8860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9feb1-01ad-437c-8b9d-b2e9acaaac08"/>
    <ds:schemaRef ds:uri="1479d1b3-f2f5-4d85-a7b3-23aa7003b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989A52-6AAF-4F18-8289-7C6B2DAEE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and Outreach Costs Tracking</dc:title>
  <dc:subject>Education and Outreach Costs Tracking</dc:subject>
  <dc:creator/>
  <cp:keywords/>
  <dc:description/>
  <cp:lastModifiedBy/>
  <cp:revision>1</cp:revision>
  <dcterms:created xsi:type="dcterms:W3CDTF">2024-02-28T21:19:20Z</dcterms:created>
  <dcterms:modified xsi:type="dcterms:W3CDTF">2024-03-08T18:28:47Z</dcterms:modified>
  <cp:category/>
  <cp:contentStatus/>
</cp:coreProperties>
</file>