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19" documentId="8_{1F31ACD1-7AC8-4FE8-9DED-1C2C112432E1}" xr6:coauthVersionLast="47" xr6:coauthVersionMax="47" xr10:uidLastSave="{6AF0AA0E-9557-440C-A27F-8149230C9C49}"/>
  <bookViews>
    <workbookView xWindow="-120" yWindow="-120" windowWidth="29040" windowHeight="15840" tabRatio="668" activeTab="1" xr2:uid="{B1B34952-F548-409E-A8D1-74B09056FC01}"/>
  </bookViews>
  <sheets>
    <sheet name="READ ME FIRST" sheetId="15" r:id="rId1"/>
    <sheet name="Initiatives" sheetId="1" r:id="rId2"/>
    <sheet name="Initiative mapping-DO NOT EDIT" sheetId="14" r:id="rId3"/>
  </sheets>
  <definedNames>
    <definedName name="_xlnm._FilterDatabase" localSheetId="1" hidden="1">Initiatives!$A$1:$AI$52</definedName>
    <definedName name="_xlnm.Print_Area" localSheetId="1">Initiatives!$A$1:$AI$47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1" l="1"/>
  <c r="G33" i="1"/>
  <c r="G32" i="1"/>
  <c r="G31" i="1"/>
  <c r="G9" i="1"/>
  <c r="G76" i="14"/>
  <c r="G48" i="14"/>
  <c r="G2" i="1"/>
  <c r="D2" i="1" l="1"/>
  <c r="D46" i="1"/>
  <c r="G96" i="14" l="1"/>
  <c r="G91" i="14"/>
  <c r="G81" i="14" l="1"/>
  <c r="G75" i="14"/>
  <c r="G15" i="14"/>
  <c r="G14" i="14"/>
  <c r="G98" i="14" l="1"/>
  <c r="G13" i="1" l="1"/>
  <c r="A13" i="1"/>
  <c r="B13" i="1"/>
  <c r="D13" i="1"/>
  <c r="G97" i="14" l="1"/>
  <c r="G52" i="1" l="1"/>
  <c r="D52" i="1"/>
  <c r="B52" i="1"/>
  <c r="A52" i="1"/>
  <c r="G51" i="1"/>
  <c r="D51" i="1"/>
  <c r="B51" i="1"/>
  <c r="A51" i="1"/>
  <c r="G49" i="1"/>
  <c r="D49" i="1"/>
  <c r="B49" i="1"/>
  <c r="A49" i="1"/>
  <c r="G48" i="1"/>
  <c r="D48" i="1"/>
  <c r="B48" i="1"/>
  <c r="A48" i="1"/>
  <c r="D34" i="1"/>
  <c r="B34" i="1"/>
  <c r="A34" i="1"/>
  <c r="D33" i="1"/>
  <c r="B33" i="1"/>
  <c r="A33" i="1"/>
  <c r="G21" i="1"/>
  <c r="D21" i="1"/>
  <c r="B21" i="1"/>
  <c r="A21" i="1"/>
  <c r="J51" i="1" l="1"/>
  <c r="G3" i="1"/>
  <c r="D3" i="1"/>
  <c r="B3" i="1"/>
  <c r="A3" i="1"/>
  <c r="G8" i="1" l="1"/>
  <c r="D8" i="1"/>
  <c r="B8" i="1"/>
  <c r="A8" i="1"/>
  <c r="D32" i="1" l="1"/>
  <c r="B32" i="1"/>
  <c r="J34" i="1" s="1"/>
  <c r="A32" i="1"/>
  <c r="G27" i="1" l="1"/>
  <c r="D27" i="1"/>
  <c r="B27" i="1"/>
  <c r="A27" i="1"/>
  <c r="G19" i="1" l="1"/>
  <c r="D19" i="1"/>
  <c r="B19" i="1"/>
  <c r="J21" i="1" s="1"/>
  <c r="A19" i="1"/>
  <c r="G18" i="1"/>
  <c r="D18" i="1"/>
  <c r="B18" i="1"/>
  <c r="A18" i="1"/>
  <c r="G20" i="1"/>
  <c r="D20" i="1"/>
  <c r="B20" i="1"/>
  <c r="A20" i="1"/>
  <c r="J20" i="1" l="1"/>
  <c r="G50" i="1" l="1"/>
  <c r="D50" i="1"/>
  <c r="B50" i="1"/>
  <c r="A50" i="1"/>
  <c r="G47" i="1"/>
  <c r="D47" i="1"/>
  <c r="B47" i="1"/>
  <c r="A47" i="1"/>
  <c r="G46" i="1"/>
  <c r="B46" i="1"/>
  <c r="A46" i="1"/>
  <c r="G45" i="1"/>
  <c r="D45" i="1"/>
  <c r="B45" i="1"/>
  <c r="A45" i="1"/>
  <c r="G44" i="1"/>
  <c r="D44" i="1"/>
  <c r="B44" i="1"/>
  <c r="A44" i="1"/>
  <c r="G43" i="1"/>
  <c r="D43" i="1"/>
  <c r="B43" i="1"/>
  <c r="A43" i="1"/>
  <c r="G42" i="1"/>
  <c r="D42" i="1"/>
  <c r="B42" i="1"/>
  <c r="A42" i="1"/>
  <c r="G41" i="1"/>
  <c r="D41" i="1"/>
  <c r="B41" i="1"/>
  <c r="A41" i="1"/>
  <c r="G40" i="1"/>
  <c r="D40" i="1"/>
  <c r="B40" i="1"/>
  <c r="A40" i="1"/>
  <c r="G39" i="1"/>
  <c r="D39" i="1"/>
  <c r="B39" i="1"/>
  <c r="A39" i="1"/>
  <c r="G38" i="1"/>
  <c r="D38" i="1"/>
  <c r="B38" i="1"/>
  <c r="A38" i="1"/>
  <c r="G37" i="1"/>
  <c r="D37" i="1"/>
  <c r="B37" i="1"/>
  <c r="A37" i="1"/>
  <c r="G36" i="1"/>
  <c r="D36" i="1"/>
  <c r="B36" i="1"/>
  <c r="A36" i="1"/>
  <c r="G35" i="1"/>
  <c r="D35" i="1"/>
  <c r="B35" i="1"/>
  <c r="A35" i="1"/>
  <c r="D31" i="1"/>
  <c r="B31" i="1"/>
  <c r="A31" i="1"/>
  <c r="G30" i="1"/>
  <c r="D30" i="1"/>
  <c r="B30" i="1"/>
  <c r="A30" i="1"/>
  <c r="A28" i="1"/>
  <c r="A29" i="1"/>
  <c r="B28" i="1"/>
  <c r="B29" i="1"/>
  <c r="D28" i="1"/>
  <c r="D29" i="1"/>
  <c r="G28" i="1"/>
  <c r="G29" i="1"/>
  <c r="A22" i="1"/>
  <c r="A23" i="1"/>
  <c r="A24" i="1"/>
  <c r="A25" i="1"/>
  <c r="A26" i="1"/>
  <c r="B22" i="1"/>
  <c r="B23" i="1"/>
  <c r="B24" i="1"/>
  <c r="B25" i="1"/>
  <c r="B26" i="1"/>
  <c r="D22" i="1"/>
  <c r="D23" i="1"/>
  <c r="D24" i="1"/>
  <c r="D25" i="1"/>
  <c r="D26" i="1"/>
  <c r="G22" i="1"/>
  <c r="G23" i="1"/>
  <c r="G24" i="1"/>
  <c r="G25" i="1"/>
  <c r="G26" i="1"/>
  <c r="A16" i="1"/>
  <c r="A17" i="1"/>
  <c r="B16" i="1"/>
  <c r="B17" i="1"/>
  <c r="J19" i="1" s="1"/>
  <c r="D16" i="1"/>
  <c r="D17" i="1"/>
  <c r="G16" i="1"/>
  <c r="G17" i="1"/>
  <c r="J33" i="1" l="1"/>
  <c r="J52" i="1"/>
  <c r="J48" i="1"/>
  <c r="J27" i="1"/>
  <c r="J49" i="1"/>
  <c r="J18" i="1"/>
  <c r="J32" i="1"/>
  <c r="J3" i="1"/>
  <c r="J42" i="1"/>
  <c r="J25" i="1"/>
  <c r="J23" i="1"/>
  <c r="J26" i="1"/>
  <c r="J24" i="1"/>
  <c r="J22" i="1"/>
  <c r="J31" i="1"/>
  <c r="J37" i="1"/>
  <c r="J43" i="1"/>
  <c r="J46" i="1"/>
  <c r="J36" i="1"/>
  <c r="J38" i="1"/>
  <c r="J40" i="1"/>
  <c r="J35" i="1"/>
  <c r="J39" i="1"/>
  <c r="J41" i="1"/>
  <c r="J47" i="1"/>
  <c r="J50" i="1"/>
  <c r="J30" i="1"/>
  <c r="J44" i="1"/>
  <c r="J45" i="1"/>
  <c r="J29" i="1"/>
  <c r="J28" i="1"/>
  <c r="G4" i="14" l="1"/>
  <c r="G5" i="14"/>
  <c r="G6" i="14"/>
  <c r="G7" i="14"/>
  <c r="G8" i="14"/>
  <c r="G9" i="14"/>
  <c r="G10" i="14"/>
  <c r="G11" i="14"/>
  <c r="G12" i="14"/>
  <c r="G13"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7" i="14"/>
  <c r="G78" i="14"/>
  <c r="G79" i="14"/>
  <c r="G80" i="14"/>
  <c r="G82" i="14"/>
  <c r="G83" i="14"/>
  <c r="G84" i="14"/>
  <c r="G85" i="14"/>
  <c r="G86" i="14"/>
  <c r="G87" i="14"/>
  <c r="G88" i="14"/>
  <c r="G89" i="14"/>
  <c r="G90" i="14"/>
  <c r="G92" i="14"/>
  <c r="G93" i="14"/>
  <c r="G94" i="14"/>
  <c r="G95" i="14"/>
  <c r="G3" i="14"/>
  <c r="G15" i="1" l="1"/>
  <c r="D15" i="1"/>
  <c r="B15" i="1"/>
  <c r="J17" i="1" s="1"/>
  <c r="A15" i="1"/>
  <c r="J15" i="1" l="1"/>
  <c r="A14" i="1"/>
  <c r="A12" i="1"/>
  <c r="A11" i="1"/>
  <c r="A10" i="1"/>
  <c r="A9" i="1"/>
  <c r="A7" i="1"/>
  <c r="A6" i="1"/>
  <c r="A5" i="1"/>
  <c r="A4" i="1"/>
  <c r="A2" i="1"/>
  <c r="G4" i="1"/>
  <c r="G5" i="1"/>
  <c r="G6" i="1"/>
  <c r="G7" i="1"/>
  <c r="G10" i="1"/>
  <c r="G11" i="1"/>
  <c r="G12" i="1"/>
  <c r="G14" i="1"/>
  <c r="B14" i="1"/>
  <c r="J16" i="1" s="1"/>
  <c r="B12" i="1"/>
  <c r="B11" i="1"/>
  <c r="J13" i="1" s="1"/>
  <c r="B10" i="1"/>
  <c r="B9" i="1"/>
  <c r="B7" i="1"/>
  <c r="B6" i="1"/>
  <c r="J8" i="1" s="1"/>
  <c r="B5" i="1"/>
  <c r="B4" i="1"/>
  <c r="B2" i="1"/>
  <c r="J2" i="1" l="1"/>
  <c r="J10" i="1"/>
  <c r="J4" i="1"/>
  <c r="J12" i="1"/>
  <c r="J14" i="1"/>
  <c r="J6" i="1"/>
  <c r="J9" i="1"/>
  <c r="J7" i="1"/>
  <c r="J5" i="1"/>
  <c r="J11" i="1"/>
  <c r="D4" i="1"/>
  <c r="D5" i="1"/>
  <c r="D6" i="1"/>
  <c r="D7" i="1"/>
  <c r="D9" i="1"/>
  <c r="D10" i="1"/>
  <c r="D11" i="1"/>
  <c r="D12" i="1"/>
  <c r="D14" i="1"/>
</calcChain>
</file>

<file path=xl/sharedStrings.xml><?xml version="1.0" encoding="utf-8"?>
<sst xmlns="http://schemas.openxmlformats.org/spreadsheetml/2006/main" count="1081" uniqueCount="553">
  <si>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</si>
  <si>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</si>
  <si>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</si>
  <si>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</si>
  <si>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</si>
  <si>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</si>
  <si>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</si>
  <si>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</si>
  <si>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</si>
  <si>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</si>
  <si>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</si>
  <si>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Q1</t>
  </si>
  <si>
    <t>Submission Date</t>
  </si>
  <si>
    <t>Definition of fields</t>
  </si>
  <si>
    <t>6/23 WSD Notes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</si>
  <si>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</si>
  <si>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</si>
  <si>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</si>
  <si>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</si>
  <si>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</si>
  <si>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</si>
  <si>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</si>
  <si>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</si>
  <si>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</si>
  <si>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</si>
  <si>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</si>
  <si>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</si>
  <si>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</si>
  <si>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</si>
  <si>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</si>
  <si>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</si>
  <si>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</si>
  <si>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</si>
  <si>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</si>
  <si>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</si>
  <si>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</si>
  <si>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</si>
  <si>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</si>
  <si>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</si>
  <si>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</si>
  <si>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</si>
  <si>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</si>
  <si>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</si>
  <si>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</si>
  <si>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</si>
  <si>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</si>
  <si>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</si>
  <si>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Should tie to QDR Spatial ID, where applicable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</si>
  <si>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</si>
  <si>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</si>
  <si>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</si>
  <si>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</si>
  <si>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</si>
  <si>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</si>
  <si>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</si>
  <si>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</si>
  <si>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</si>
  <si>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</si>
  <si>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</si>
  <si>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</si>
  <si>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</si>
  <si>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</si>
  <si>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</si>
  <si>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Populate all Quarter Targets (cummulative for Q2 submission)</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</si>
  <si>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</si>
  <si>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</si>
  <si>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</si>
  <si>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</si>
  <si>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</si>
  <si>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</si>
  <si>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</si>
  <si>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</si>
  <si>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</si>
  <si>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</si>
  <si>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</si>
  <si>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</si>
  <si>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</si>
  <si>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</si>
  <si>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</si>
  <si>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</si>
  <si>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</si>
  <si>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</si>
  <si>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</si>
  <si>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</si>
  <si>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</si>
  <si>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</si>
  <si>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</si>
  <si>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</si>
  <si>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</si>
  <si>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</si>
  <si>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</si>
  <si>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</si>
  <si>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</si>
  <si>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</si>
  <si>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</si>
  <si>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</si>
  <si>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</si>
  <si>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</si>
  <si>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</si>
  <si>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</si>
  <si>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</si>
  <si>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</si>
  <si>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</si>
  <si>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</si>
  <si>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</si>
  <si>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</si>
  <si>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</si>
  <si>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</si>
  <si>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</si>
  <si>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</si>
  <si>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</si>
  <si>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</si>
  <si>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</si>
  <si>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</si>
  <si>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</si>
  <si>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</si>
  <si>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</si>
  <si>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</si>
  <si>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</si>
  <si>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</si>
  <si>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</si>
  <si>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</si>
  <si>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</si>
  <si>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</si>
  <si>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</si>
  <si>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</si>
  <si>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Supporting File links</t>
  </si>
  <si>
    <t>Risk Assessment &amp; Mapping</t>
  </si>
  <si>
    <t xml:space="preserve">Ignition probability mapping showing the probability of ignition along the electric lines and equipment  </t>
  </si>
  <si>
    <t>A.01 - Distribution Modeling Enhancements - Equipment Failure and Contact From Object</t>
  </si>
  <si>
    <t>Develop additional Distribution Equipment Failure (EFF) and Distribution Contact From Object (CFO) sub-models. Conduct assessment to determine whether newly developed sub-models should be included in the WDRM model.</t>
  </si>
  <si>
    <t>First drafts of the Equipment Failure and Contact from Object models were included as part of the 2022 WDRM v3. Scoping work for improved models as outlined in the schedule will begin in Q2 2022.</t>
  </si>
  <si>
    <t>In Progress</t>
  </si>
  <si>
    <t/>
  </si>
  <si>
    <t>A.02 - Transmission Modeling Enhancements - Threat and Hazard Risk Drivers</t>
  </si>
  <si>
    <t>Develop Threat and Hazard (Risk drivers) sub-models that cover: Threats (e.g., Atmospheric corrosion, Underground corrosion, Fatigue, Mechanical Wear, Decay, Contamination, Vibration), and Hazards (primarily Wind). Conduct assessment to determine whether newly developed sub-models are to be included in the WTRM model.</t>
  </si>
  <si>
    <t>The first version of all committed Threat\Hazard models besides one (Insulator-Contamination) that have the greatest impact to the safety of PG&amp;E’s Transmission line assets have been deployed. The last remaining model, Insulator-Contamination, is targeted to be completed by April 30, 2022.</t>
  </si>
  <si>
    <t xml:space="preserve">Initiative mapping and estimation of wildfire and PSPS risk-reduction impact </t>
  </si>
  <si>
    <t xml:space="preserve">A.03 - PSPS Consequence Model </t>
  </si>
  <si>
    <t>Conduct an assessment of the PSPS Consequence model to inform if it is fit for use to inform PSPS mitigation plans to minimize customer impact.</t>
  </si>
  <si>
    <t>Soliciting stakeholder feedback and usage through meetings and review of results as part of the Undergrounding mileage selection framework. Delay due to resource focus on supporting Undergrounding Tool and Integrated Risk Spend Efficiency for System Hardening team which stems from lack of resources dedicated to workstream; divergence of priorities due to 2 members of the team resigning and 1 on emergency family leave.</t>
  </si>
  <si>
    <t>Delayed</t>
  </si>
  <si>
    <t>PG&amp;E will shift its resource priorities to correct this delay and ensure this target is timely completed.</t>
  </si>
  <si>
    <t xml:space="preserve">Match drop simulations showing the potential wildfire consequence of ignitions that occur along the electric lines and equipment  </t>
  </si>
  <si>
    <t xml:space="preserve">A.04 - Wildfire Consequence Model Enhancements - Ingress/Egress </t>
  </si>
  <si>
    <t>Develop an approach on how to incorporate ingress/egress into the Wildfire Consequence Model.</t>
  </si>
  <si>
    <t xml:space="preserve"> Egress model has been delivered by UCLA and the RAVE model from Technosylva. Next step is to identify and assign resources to apply and explore models to identify preferred application to include Egress in the risk models.</t>
  </si>
  <si>
    <t>By 4/18/2022, discuss with Management to identify and make additional resources or approvals available.</t>
  </si>
  <si>
    <t>A.05 - Wildfire Consequence Model Enhancements - Resistance to Control</t>
  </si>
  <si>
    <t>Evaluate an approach to incorporate "Resistance to Control" (i.e., TDI) into the Wildfire Consequence Model. Resistance to Control is the relative difficulty of constructing and holding a control line as affected by resistance to line construction and by fire behavior.</t>
  </si>
  <si>
    <t>Contractual arrangements for the resistance to control model outputs from the Technosylva RAVE model were completed.</t>
  </si>
  <si>
    <t xml:space="preserve">By 4/18/2022 , discuss with Management to identify and make additional resources or approvals available.
</t>
  </si>
  <si>
    <t>Situational Awareness &amp; Forecasting</t>
  </si>
  <si>
    <t xml:space="preserve">Advanced weather monitoring and weather stations </t>
  </si>
  <si>
    <t>B.01 - FPI and IPW Modeling - Revision Evaluation</t>
  </si>
  <si>
    <t xml:space="preserve">Evaluate running the FPI and IPW Models with the ensemble mean output of the POMMS-EPS. 
</t>
  </si>
  <si>
    <t xml:space="preserve">External vendor and internal teams have built out ensemble mean versus deterministic verification tools so we can track forecast performance each quarter.   In addition, external vendor is working on adjusting the dead fuel and live fuel moisture models to accept either deterministic or ensemble mean forecast data as input.  </t>
  </si>
  <si>
    <t>B.02 - Weather Stations -Installations and Optimizations</t>
  </si>
  <si>
    <t># of Weather Stations</t>
  </si>
  <si>
    <t>Install or Optimize 100 weather stations.   A unit is deemed "installed" when it is in service and verified as operating when initially installed.  
A unit is deemed "optimized" when a weather station is moved from an existing location to a new location for the purposes of improving our understanding of the weather conditions in the area.</t>
  </si>
  <si>
    <t>In Q1, PG&amp;E installed 5 weather stations.</t>
  </si>
  <si>
    <t>B.03 - High-Definition Cameras - Installations</t>
  </si>
  <si>
    <t># of HD Cameras</t>
  </si>
  <si>
    <t>Install 98 new cameras that are facing HFTD Tier 2 or Tier 3 viewsheds. In the case a site is destroyed and a camera can be replaced / relocated nearby with a different visual coverage than the original, this will count as a new installation.</t>
  </si>
  <si>
    <t>In Q1, PG&amp;E installed 21 cameras.</t>
  </si>
  <si>
    <t xml:space="preserve">Continuous monitoring sensors </t>
  </si>
  <si>
    <t>B.04 - Distribution Fault
Anticipation (DFA) - Installations</t>
  </si>
  <si>
    <t># of DFA Sensors</t>
  </si>
  <si>
    <t>Install 40 Distribution Fault Anticipation (DFA) sensors on circuits feeding into HFTD areas or HFRA. One sensor per circuit at initiating substation.</t>
  </si>
  <si>
    <t>In Q1, PG&amp;E installed 12 sensors.</t>
  </si>
  <si>
    <t>B.05 - Early Fault Detection (EFD) - Installations</t>
  </si>
  <si>
    <t># of circuits</t>
  </si>
  <si>
    <t xml:space="preserve">Install Early Fault Detection (EFD) sensors on 2 circuits feeding into HFTD areas or HFRA. </t>
  </si>
  <si>
    <t>No sensors were installed in Q1, but none were planned to be installed in Q1. Therefore, this initiative remains on track for completion by the end of the year.</t>
  </si>
  <si>
    <t>B.06 - Line Sensor  - Installations</t>
  </si>
  <si>
    <t xml:space="preserve">Install Line Sensor devices on 40 circuits feeding into HFTD areas or HFRA to cover mainline and major tap lines in areas meeting minimum load requirements and within cellular coverage areas to provide visibility. </t>
  </si>
  <si>
    <t>Grid Design &amp; System Hardening</t>
  </si>
  <si>
    <t xml:space="preserve">Expulsion fuse replacement  </t>
  </si>
  <si>
    <t>C.01 - Expulsion Fuse - Removal</t>
  </si>
  <si>
    <t># of fuses</t>
  </si>
  <si>
    <t>Remove 3,000 non-exempt fuses/ cutouts identified on distribution poles in HFTD areas or HFRA.</t>
  </si>
  <si>
    <t>In Q1, PG&amp;E installed 831 non-exempt fuses.  Note that completed units reported are subject to change due to lag time in QA validation/approval and SAP transaction processing.  The Q1 actuals are based on data validated in SAP on April 8th and could change in future reporting based on further validation.</t>
  </si>
  <si>
    <t xml:space="preserve">Grid topology improvements to mitigate or reduce PSPS events  </t>
  </si>
  <si>
    <t>C.02 - Distribution Sectionalizing Devices - Install and SCADA commission</t>
  </si>
  <si>
    <t>GhLogID</t>
  </si>
  <si>
    <t># of distribution sectionalizing devices</t>
  </si>
  <si>
    <t>Install and SCADA commission 100 new PSPS SCADA enabled Distribution Sectionalizing devices.</t>
  </si>
  <si>
    <t>In Q1, PG&amp;E installed 4 PSPS Distribution Sectionalizing devices, which includes construction and SCADA commissioning.  Note that supply chain issues, as well as permitting, environmental and land dependencies may introduce potential risk to the plan in the future months.</t>
  </si>
  <si>
    <t>C.03 - Transmission Line Sectionalizing - Install and SCADA commission</t>
  </si>
  <si>
    <t># of switches</t>
  </si>
  <si>
    <t>Install and SCADA commission 15 transmission line switches on lines that traverse the HFTD areas. The switches themselves may not be located in the HFTD areas but can be used to support customer impact reduction.</t>
  </si>
  <si>
    <t>In Q1, PG&amp;E completed 1 transmission line switch on lines that traverse the HFTD areas was completed.</t>
  </si>
  <si>
    <t>C.04 - Distribution Line Motorized Switch Operator (MSO) - Replacements </t>
  </si>
  <si>
    <t># of MSOs</t>
  </si>
  <si>
    <t>Replace at least 50 of the 104 remaining Motorized Switch Operators that are located within or are energizing line sections that feed into HFTD areas or HFRA.</t>
  </si>
  <si>
    <t>In Q1, PG&amp;E completed installation of 1 MSO device installation, which includes construction and SCADA commissioning.  Note that supply chain issues, as well as permitting, environmental and land dependencies may introduce potential risk to the plan in the future months.</t>
  </si>
  <si>
    <t xml:space="preserve">Installation of system automation equipment </t>
  </si>
  <si>
    <t>C.05 - SCADA Recloser 
Equipment - Installations  </t>
  </si>
  <si>
    <t># of reclosers</t>
  </si>
  <si>
    <t>Install 17 substation SCADA enabled reclosers on circuits serving line sections that feed into HFTD areas or HFRA, barring any exceptions due to connectivity issues necessary to SCADA-enable the recloser. 
Footnote: There may be connectivity issues for some SCADA reclosers that will require manual setting updates, but there is still benefit in installing the recloser to get the sectionalization on the circuit.</t>
  </si>
  <si>
    <t xml:space="preserve">The program had no Q1 target, and no units were Commissioned. Work is expected to ramp up in Q2 as the program is targeting to complete 6 SCADA reclosers. </t>
  </si>
  <si>
    <t>C.06 - Fuse Savers (Single Phase Reclosers) - Installations</t>
  </si>
  <si>
    <t># of fuse saver sets</t>
  </si>
  <si>
    <t xml:space="preserve">Install 80 single phase recloser sets in HFTD areas or HFRA. </t>
  </si>
  <si>
    <t xml:space="preserve">In Q1, PG&amp;E installed 2 single phase reclosers. </t>
  </si>
  <si>
    <t xml:space="preserve">Mitigation of impact on customers and other residents affected during PSPS event  </t>
  </si>
  <si>
    <t>C.07 - Temporary Distribution Microgrids </t>
  </si>
  <si>
    <t># of PIHs</t>
  </si>
  <si>
    <t>Make operationally ready at least four (4) additional Distribution Microgrid Pre-installed Interconnection Hubs (PIHs). This target will include 1 PIH that completed construction in December 2021 and will be made ready to operate in 2022.</t>
  </si>
  <si>
    <t>The project management team made progress obtaining/extending permitting and securing major material and equipment needed for electrical construction, including Viper line reclosers that needed additional lead time for safety enhancement.  Clearances have been submitted and scheduled for two sites to begin construction in Q2 (Lucerne and Arnold). To ensure temporary generation is available to energize these sites, PG&amp;E issued a Temporary Generation Request for Proposals and began evaluation on competitive bids. Cross-functional alignment planning across engineering teams took place to ensure energization plans for constructed sites can be completed in a timely fashion once generators are available.</t>
  </si>
  <si>
    <t>C.08 - Rincon Transformer Fuse - Replacement </t>
  </si>
  <si>
    <t>Replace the fuse with a circuit switcher on the Rincon Transformer Bank 1.</t>
  </si>
  <si>
    <t xml:space="preserve">In-Service date on track for Q2. </t>
  </si>
  <si>
    <t>C.09 - Emergency Back-up Generation – Equip PG&amp;E Service Centers &amp; Materials Distribution Centers</t>
  </si>
  <si>
    <t># of sites</t>
  </si>
  <si>
    <t>Equip 15 PG&amp;E Service Centers or Materials Distribution Centers sites with emergency back-up generation to allow the sites to operate with the same amount of functionality as they would if they were being fed from their normal utility power source.</t>
  </si>
  <si>
    <t>In Q1, PG&amp;E completed the cutovers on four 4 sites.  Fortuna SC, Quincy SC, and Clearlake SC were completed in January.  Woodland SC was successfully completed in February.</t>
  </si>
  <si>
    <t xml:space="preserve">Undergrounding of electric lines and/or equipment  </t>
  </si>
  <si>
    <t>C.10 - 10K Undergrounding</t>
  </si>
  <si>
    <t># of circuit miles</t>
  </si>
  <si>
    <t>Complete at least 175 circuit miles of undergrounding work. The 175 circuit mile target includes undergrounding taking place as part of both System Hardening (Section 7.3.3.17.1), Butte County Rebuild efforts (Section 7.3.3.17.6) including a small volume of previously hardened overhead lines that are being placed underground, and any other undergrounding work performed in HFTD or fire rebuild areas.</t>
  </si>
  <si>
    <t>In Q1, PG&amp;E completed 35.2 undergrounding miles (31.1 from the System Hardening Program and 4.1 from the Butte Rebuild effort).</t>
  </si>
  <si>
    <t xml:space="preserve">Updates to grid topology to minimize risk of ignition in HFTDs  </t>
  </si>
  <si>
    <t>C.11 - System Hardening - Distribution</t>
  </si>
  <si>
    <t xml:space="preserve">Complete at least 470 circuit miles of system hardening work which includes overhead system hardening, undergrounding and removal of overhead lines in HFTD or buffer zone areas with the exception of any mileage being undergrounded and tracked separately as part of our Butte County Rebuild efforts (Section 7.3.3.17.6). </t>
  </si>
  <si>
    <t xml:space="preserve">In Q1, PG&amp;E completed 95.1 miles of system hardening.
</t>
  </si>
  <si>
    <t>C.12 - System Hardening - Transmission</t>
  </si>
  <si>
    <t xml:space="preserve">Remove or replace 32 circuit miles of transmission conductor on lines traversing the HFTD areas or HFRA. </t>
  </si>
  <si>
    <t>In Q1, PG&amp;E completed 4.2 miles of removing or replacing transmission conductor.</t>
  </si>
  <si>
    <t>C.13 - Surge Arrestor - Removals</t>
  </si>
  <si>
    <t># of surge arrestors</t>
  </si>
  <si>
    <t xml:space="preserve">Remove all of the remaining non-exempt surge arrestors in HFTD areas (based on the known population of 4,590 surge arrestors as of January 1, 2022) through replacement with exempt equipment. </t>
  </si>
  <si>
    <t>In Q1, PG&amp;E completed the removal of 1,202 surge arrestors.</t>
  </si>
  <si>
    <t>C.14 - Remote Grid - Operate New SPS Units </t>
  </si>
  <si>
    <t xml:space="preserve"># of Remote Grids </t>
  </si>
  <si>
    <t xml:space="preserve">Operate 2 new Remote Grid Standalone Power System (SPS) units </t>
  </si>
  <si>
    <t>The Remote Grid Program executed contracts for four Standalone Power Systems (SPS) units in the third week of February. Two of these four units are scheduled to be online by December 2022. For these projects the vendor has ordered the longest-lead major equipment (generator sets) and detailed engineering design is nearing 90% complete. PG&amp;E has initiated line removal scoping, permitting outreach, and the Environmental Review process. Unexpected supply chain delays in major equipment delivery pose schedule risks so the team is working to expedite delivery. At conclusion of 30% design, our contractor notified us that the remainder of Engineer/Procure/Construct timelines will be longer than expected due to COVID related delays. Global supply chain issues delaying generator procurement, extended design and contracting durations, and incremental civil scopes identified on 2 projects were the primary causes of the delay.</t>
  </si>
  <si>
    <t>The below actions are being taken to mitigate these delays: (1) Expedite internal approvals for contracts; (2) Civil work has been re-sequenced for earlier start; (3) Executive sponsor reaching out to key supplier to expedite long lead generator procurement; and (4) Contingency planning is in process for early commissioning and interim operations if generator sets are late as forecast.</t>
  </si>
  <si>
    <t>C.15 - Butte County Rebuild - Undergrounding</t>
  </si>
  <si>
    <t># of primary circuit miles</t>
  </si>
  <si>
    <t>Complete 55 circuit miles of undergrounding work as part of the Butte County Rebuild program.</t>
  </si>
  <si>
    <t xml:space="preserve">In Q1, PG&amp;E completed 3.9 miles of undergrounding work as a part of the Butte County Rebuild program. </t>
  </si>
  <si>
    <t>Asset Management &amp; Inspections</t>
  </si>
  <si>
    <t xml:space="preserve">Detailed inspections of distribution electric lines and equipment  </t>
  </si>
  <si>
    <t>D.01 - Detailed Inspections - Distribution</t>
  </si>
  <si>
    <t>AiLogID</t>
  </si>
  <si>
    <t># of poles</t>
  </si>
  <si>
    <t>Complete detailed inspections on a minimum of 396,000 distribution poles, which were identified in PG&amp;E's asset registry as of January 1, 2022, in HFTD areas or HFRA, barring External Factors.
Any poles discovered after January 1, 2022 with a field installation date on or before 2020 will be inspected within 90 days of when added to the asset registry. Any poles discovered after January 1, 2022 with a field installation date in 2021 or 2022 will not be in scope for inspection as part of this 2022 WMP target.</t>
  </si>
  <si>
    <t>In Q1, PG&amp;E completed detailed ground inspections on 6,235 distribution poles.</t>
  </si>
  <si>
    <t>Delays with execution were driven by transitioning from three contractors to a single contractor. This resulted in delayed onboarding, required training and new skills assessment required to start work. Contractor has been secured and onboarding training and skills assessment has been completed. The Recovery Plan date to be back on track with the WMP Target is 6/4/2022.</t>
  </si>
  <si>
    <t xml:space="preserve">Detailed inspections of transmission electric lines and equipment  </t>
  </si>
  <si>
    <t>D.02 - Detailed Inspection Transmission – Ground </t>
  </si>
  <si>
    <t># of structures</t>
  </si>
  <si>
    <t xml:space="preserve">Complete detailed ground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 </t>
  </si>
  <si>
    <t>In Q1, PG&amp;E completed detailed ground inspections on 2,783 transmission structures.</t>
  </si>
  <si>
    <t>Delays with execution were driven by transitioning from three contractors to a single contractor. This resulted in delayed onboarding, required training and new skills assessment required to start work. Contractor has been secured and onboarding training and skills assessment has been completed. The Recovery Plan date to be back on track with the WMP Target is 6/25/2022.</t>
  </si>
  <si>
    <t>D.03 - Detailed Inspection Transmission – Climbing </t>
  </si>
  <si>
    <t>Complete detailed climbing inspections on a minimum of 1,800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</si>
  <si>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1,172 climbing inspections.</t>
  </si>
  <si>
    <t>D.04 - Detailed Inspection Transmission – Aerial </t>
  </si>
  <si>
    <t>Complete detailed aerial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</si>
  <si>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aerial inspections on 8,202 transmission structures.</t>
  </si>
  <si>
    <t>Delays with execution were driven by contract reviews as we transitioned from six contractors in 2021 down to three contractors in 2022.  The Recovery Plan date to be back on track with the WMP Target is 6/25/2022.</t>
  </si>
  <si>
    <t xml:space="preserve">Infrared inspections of distribution electric lines and equipment  </t>
  </si>
  <si>
    <t>D.05 - Infrared Inspections - Distribution</t>
  </si>
  <si>
    <t>Complete infrared inspections on a minimum of 9,000 distribution circuit miles in PG&amp;E's asset registry as of January 1, 2022, in HFTD areas or HFRA, barring External Factors.
Any assets identified after January 1, 2022 with a field installation date on or before 2020 will be inspected within 90 days of when added to the asset registry. Any assets identified after January 1, 2022 with a field installation date in 2021 or 2022 will not be in scope for inspection as part of this 2022 WMP target.</t>
  </si>
  <si>
    <t xml:space="preserve">In Q1, 0 miles were inspected.  Infrared Inspections - Distributions plans to start inspections in Q3 and will complete by end of year 2022. </t>
  </si>
  <si>
    <t xml:space="preserve">Substation inspections  </t>
  </si>
  <si>
    <t xml:space="preserve">D.06 - Supplemental Inspections - Substation Distribution </t>
  </si>
  <si>
    <t xml:space="preserve"># of Distribution Substations </t>
  </si>
  <si>
    <t xml:space="preserve">Complete supplemental inspections on 86 distribution substations in HFTD areas or HFRA, barring External  Factors.  </t>
  </si>
  <si>
    <t xml:space="preserve">In Q1, PG&amp;E completed 10 aerial inspections. Per the WMP, units are completed when all three components of inspections (Ground, Aerial and Infrared) are finished. PG&amp;E is committed to meet its target for 2022. </t>
  </si>
  <si>
    <t xml:space="preserve">D.07 - Supplemental Inspections - Substation Transmission </t>
  </si>
  <si>
    <t xml:space="preserve"># of Transmission Substations </t>
  </si>
  <si>
    <t xml:space="preserve">Complete supplemental inspections on 43 transmission substations within HFTD areas or HFRA, barring External  Factors.  </t>
  </si>
  <si>
    <r>
      <rPr>
        <sz val="9"/>
        <rFont val="Calibri"/>
        <family val="2"/>
      </rPr>
      <t>In Q1, PG&amp;</t>
    </r>
    <r>
      <rPr>
        <sz val="9"/>
        <color rgb="FF000000"/>
        <rFont val="Calibri"/>
        <family val="2"/>
      </rPr>
      <t>E had completed 3 aerial inspections. Per the WMP, units are completed when all three components of inspections (Ground, Aerial and Infrared) are finished.</t>
    </r>
  </si>
  <si>
    <t>Other Substation inspections Hydro Generation</t>
  </si>
  <si>
    <t>D.08 - Supplemental Inspections - Hydroelectric Substations and Powerhouses</t>
  </si>
  <si>
    <t># of Hydroelectric Substations and Powerhouses</t>
  </si>
  <si>
    <t>Complete supplemental inspections on 52 Hydroelectric Generation Substations and Powerhouses within HFTD areas or HFRA, barring External Factors.  
Co-located Hydroelectric substations and Transmission &amp; Distribution substations are counted separately as two distinct units.</t>
  </si>
  <si>
    <t xml:space="preserve">In Q1, PG&amp;E had completed 3 aerial inspections.  Per the WMP, units are completed when all three components of inspections (Ground, Aerial and Infrared) are finished. </t>
  </si>
  <si>
    <t xml:space="preserve">Quality assurance / quality control of inspections  </t>
  </si>
  <si>
    <t>D.09 - Asset Inspections - Quality Assurance</t>
  </si>
  <si>
    <t>Perform Transmission and Distribution system inspection quality audits prioritizing HFTD/HFRA areas. Statistically valid methodology parameters, such as a confidence level of 95%, will be utilized.</t>
  </si>
  <si>
    <t>The Transmission System Inspections audit began in March and continues on track. 
The Distribution System Inspections audit was not scheduled to begin until April 4th and therefore no progress update for Q1 is available.</t>
  </si>
  <si>
    <t>Vegetation Management &amp; Inspections</t>
  </si>
  <si>
    <t xml:space="preserve">Detailed inspections of vegetation around distribution electric lines and equipment </t>
  </si>
  <si>
    <t xml:space="preserve">E.01 - Enhanced Vegetation Management </t>
  </si>
  <si>
    <t>VMiLogID</t>
  </si>
  <si>
    <t>Complete EVM work on 1,800 risk ranked distribution circuit miles, barring External Factors.</t>
  </si>
  <si>
    <t>In Q1, PG&amp;E completed 291.9 miles of EVM work.  These amounts are subject to change based upon the completion of reviews by our VM and Internal Audit departments.</t>
  </si>
  <si>
    <t>E.02 - Pole Clearing Program </t>
  </si>
  <si>
    <t># of distribution poles</t>
  </si>
  <si>
    <t>Inspect and clear (where clearance is needed) all poles identified in PG&amp;E's Vegetation Management Database as of October 1, 2021, in HFTD areas or HFRA, not required by PRC 4292 and barring External Factors.
Any assets discovered between October 1, 2021 and August 31, 2022 will be inspected and cleared (where clearance is needed) by the target due date, barring External Factors. Any assets discovered after August 31, 2022 will be inspected and cleared (where clearance is needed) within 45 days of when added to the Vegetation Management Database, barring External Factors.</t>
  </si>
  <si>
    <t xml:space="preserve">LiDAR inspections of vegetation around distribution electric lines and equipment </t>
  </si>
  <si>
    <t>E.03 - LiDAR Ground Inspections - Distribution</t>
  </si>
  <si>
    <t>Complete at least 2,000 circuit miles of Mobile LiDAR capture on HFTD road-access electric distribution lines, barring External Factors.
If at any point PG&amp;E determines this technology does not effectively support efforts to reduce wildfire risk when compared to other viable approaches or technology, PG&amp;E will pause or discontinue Ground Based LiDAR efforts.</t>
  </si>
  <si>
    <t>The LiDAR Ground program is on track to both commence reporting completed inspections in June 2022 and complete the 2,000 mile commitment by end of year.</t>
  </si>
  <si>
    <t xml:space="preserve">LiDAR inspections of vegetation around transmission electric lines and equipment </t>
  </si>
  <si>
    <t>E,04 - LiDAR Routine Inspections - Transmission</t>
  </si>
  <si>
    <t xml:space="preserve">Complete LiDAR inspection of approximately 18,000 circuit miles of transmission lines, barring External Factors. </t>
  </si>
  <si>
    <t>In Q1, PG&amp;E completed 13,147 of LIDAR inspections of transmission facility miles.</t>
  </si>
  <si>
    <t xml:space="preserve">Quality assurance / quality control of vegetation inspections  </t>
  </si>
  <si>
    <t>E.05 - Vegetation Management - Quality Assurance</t>
  </si>
  <si>
    <t xml:space="preserve">Perform vegetation management program quality audits prioritizing HFTD/HFRA areas. Statistically valid methodology parameters, such as a confidence level of 95%, will be utilized. </t>
  </si>
  <si>
    <t>In Q1, five QAVM audits were completed. QVVM performed: (1) 388 Distribution Reviews were completed; (2)104 Transmission Reviews were completed; (3) 596 Poles were audited under VC Pole Clearing; (4) Monthly Enhanced Vegetation Management audits began in February; and (5) 0 Quality CAP Closure Process audits were conducted.</t>
  </si>
  <si>
    <t xml:space="preserve">Substation inspection </t>
  </si>
  <si>
    <t xml:space="preserve">E.06 - Defensible Space Inspections - Distribution Substation </t>
  </si>
  <si>
    <t xml:space="preserve">Complete defensible space inspections in alignment with the guidelines set forth in PRC 4291 at 132 distribution substations within HFTD areas or HFRA, barring External Factors.  
</t>
  </si>
  <si>
    <t>In Q1, PG&amp;E completed Defensible Space Inspections at 116 Distribution Substations within either a Tier 2, Tier 3, or HFRA.</t>
  </si>
  <si>
    <t>E.07 - Defensible Space Inspections - Transmission Substation</t>
  </si>
  <si>
    <t># of Transmission Substations</t>
  </si>
  <si>
    <t>Complete defensible space inspections in alignment with the guidelines set forth in PRC 4291 at 55 transmission substations within HFTD areas or HFRA, barring External  Factors.</t>
  </si>
  <si>
    <t>In Q1, PG&amp;E completed Defensible Space Inspections at 49 Substations within either a Tier 2, Tier 3, or HFRA.</t>
  </si>
  <si>
    <t>E.08 - Defensible Space Inspections - Hydroelectric Substations and Powerhouses</t>
  </si>
  <si>
    <t>Complete defensible space inspections at 61 Hydroelectric Generation Substations and Powerhouses within HTFD areas or HFRA, barring External  Factors. 
Co-located hydroelectric substations and Transmission &amp; Distribution substations are counted separately as two distinct units.</t>
  </si>
  <si>
    <t>In Q1, PG&amp;E completed Defensible Space Inspections at 46 Hydroelectric Generation Substations and Powerhouses within either a Tier 2, Tier 3, or HFRA.</t>
  </si>
  <si>
    <t xml:space="preserve">Vegetation management to achieve clearances around electric lines and equipment  </t>
  </si>
  <si>
    <t>E.09 - Utility Defensible Space - Distribution</t>
  </si>
  <si>
    <t xml:space="preserve">Complete utility defensible space work on a minimum of 7,000 poles in the HFTD, barring External  Factors.  </t>
  </si>
  <si>
    <t>In Q1, PG&amp;E completed 2,244 pole clearings.</t>
  </si>
  <si>
    <t>Grid Operations &amp; Operating Protocols</t>
  </si>
  <si>
    <t>Protective equipment and device settings</t>
  </si>
  <si>
    <t>F.01 - EPSS - Settings Design and Test</t>
  </si>
  <si>
    <t xml:space="preserve">Conduct laboratory testing to refine the circuit device design parameters for 2022 EPSS implementation. </t>
  </si>
  <si>
    <t>In Q1, 174 tests were performed at the ATS High Current Test Yard. The testing results indicate the following: 
* The probability of ignition is higher on dried sod compared to other natural fuel media with higher moisture content.
* As the fault current increases, the probability of sustained ignition increases.
* As the clearing time increases, the probability of sustained ignition increases for all the fault current magnitudes used for testing.
Based on the test results, the reduction in clearing time (fast relaying) for all faults will help reduce the ignition risk and is aligned with enhanced safety practices by other utilities and industry research. Faster relaying will also help limit the movement of faults/traveling arcs on circuits and flashover/arcing to adjacent phases.
It was observed that for faster clearing times below 100ms, the risk of sustained ignition was minimal compared to conventional relay settings. Increasing EPSS relay clearing times beyond 100ms is not recommended at this time, as it may increase the ignition risk.</t>
  </si>
  <si>
    <t>Completed</t>
  </si>
  <si>
    <t>F.02 - EPSS - Install Settings on Distribution Line devices</t>
  </si>
  <si>
    <t># of line reclosers and fuse savers</t>
  </si>
  <si>
    <t>F.03 - EPSS - Develop Enablement Standards and Procedures</t>
  </si>
  <si>
    <t>Develop the procedure to govern the enablement of EPSS settings in 2022.</t>
  </si>
  <si>
    <t>PG&amp;E is on track to meet the 5/1 delivery date.</t>
  </si>
  <si>
    <t>F.04 - EPSS - Reliability Improvements</t>
  </si>
  <si>
    <t>Initiate reliability mitigations on 50 EPSS capable circuits in the HFTD areas, HFRA and non-HFTD buffer zones based on highest projected Customer Experiencing Sustained Outage (CESO).</t>
  </si>
  <si>
    <t>In Q1, PG&amp;E initiated reliability mitigations on 41 of the 50 highest projected Customer Experiencing Sustained Outage (CESO) circuits.</t>
  </si>
  <si>
    <t>Data Governance</t>
  </si>
  <si>
    <t xml:space="preserve">Centralized repository for data </t>
  </si>
  <si>
    <t>G.01 - Data Governance - Identify and Centralize High Priority Data</t>
  </si>
  <si>
    <t>Level 2 Ontology Objects</t>
  </si>
  <si>
    <t>1. Document and implement a process to identify data gaps in Foundry for critical risk drivers
2. Identify and incorporate new high-priority datasets into Foundry in support of analytic products
3. Identify and incorporate 20 new, foundational ontology objects into Foundry</t>
  </si>
  <si>
    <t>PG&amp;E's ontology team is progressing on 10 high priority ontology objects and is on track.</t>
  </si>
  <si>
    <t>Resource Allocation Methodology</t>
  </si>
  <si>
    <t>Risk spend efficiency analysis</t>
  </si>
  <si>
    <t>H.01 - Risk Spend Efficiency - Develop and Share Governance Process</t>
  </si>
  <si>
    <t>Develop and share RSE Governance Process with Energy Safety.</t>
  </si>
  <si>
    <t>Mockup of Risk Spend Efficiency (RSE) Governance project timeline and process developed in draft.</t>
  </si>
  <si>
    <t>Stakeholder Cooperation &amp; Community Engagement</t>
  </si>
  <si>
    <t xml:space="preserve">Community engagement </t>
  </si>
  <si>
    <t>J.01 - Community Engagement - Meetings</t>
  </si>
  <si>
    <t># of meetings</t>
  </si>
  <si>
    <t>Host 22 customer and community focused virtual meetings (i.e., Safety Town Halls, CWSP Webinars) to further stakeholder and community awareness of PG&amp;E's wildfire mitigation efforts.</t>
  </si>
  <si>
    <t>In Q1, PG&amp;E completed 4 Safety Town Halls and CWSP webinars completed.</t>
  </si>
  <si>
    <t>section / initiative #</t>
  </si>
  <si>
    <t>WMP Table # / Category</t>
  </si>
  <si>
    <t>WMP Initiative #</t>
  </si>
  <si>
    <t>Initative activity</t>
  </si>
  <si>
    <t>WMP category</t>
  </si>
  <si>
    <t>Notes</t>
  </si>
  <si>
    <t>WMP code</t>
  </si>
  <si>
    <t>7.3.1.1</t>
  </si>
  <si>
    <t xml:space="preserve">A summarized risk map that shows the overall ignition probability and estimated wildfire consequence along the electric lines and equipment  </t>
  </si>
  <si>
    <t>7.3.1.</t>
  </si>
  <si>
    <t>7.3.1.2</t>
  </si>
  <si>
    <t xml:space="preserve">Climate-driven risk map and modelling based on various relevant weather scenarios </t>
  </si>
  <si>
    <t>7.3.2.</t>
  </si>
  <si>
    <t>SCE</t>
  </si>
  <si>
    <t>7.3.1.3</t>
  </si>
  <si>
    <t>7.3.3.</t>
  </si>
  <si>
    <t>SDGE</t>
  </si>
  <si>
    <t>7.3.1.4</t>
  </si>
  <si>
    <t>7.3.4.</t>
  </si>
  <si>
    <t>BVES</t>
  </si>
  <si>
    <t>7.3.1.5</t>
  </si>
  <si>
    <t>7.3.5.</t>
  </si>
  <si>
    <t>LU</t>
  </si>
  <si>
    <t>7.3.2.1</t>
  </si>
  <si>
    <t>7.3.6.</t>
  </si>
  <si>
    <t>PC</t>
  </si>
  <si>
    <t>7.3.2.2</t>
  </si>
  <si>
    <t>7.3.7.</t>
  </si>
  <si>
    <t>TBC</t>
  </si>
  <si>
    <t>7.3.2.3</t>
  </si>
  <si>
    <t xml:space="preserve">Fault indicators for detecting faults on electric lines and equipment  </t>
  </si>
  <si>
    <t>7.3.8.</t>
  </si>
  <si>
    <t>HWT</t>
  </si>
  <si>
    <t>7.3.2.4</t>
  </si>
  <si>
    <t xml:space="preserve">Forecast of a fire risk index, fire potential index, or similar  </t>
  </si>
  <si>
    <t>Emergency Planning &amp; Preparedness</t>
  </si>
  <si>
    <t>7.3.9.</t>
  </si>
  <si>
    <t>7.3.2.5</t>
  </si>
  <si>
    <t xml:space="preserve">Personnel monitoring areas of electric lines and equipment in elevated fire risk conditions  </t>
  </si>
  <si>
    <t>7.3.10.</t>
  </si>
  <si>
    <t>7.3.2.6</t>
  </si>
  <si>
    <t xml:space="preserve">Weather forecasting and estimating impacts on electric lines and equipment  </t>
  </si>
  <si>
    <t>Protocols on Public Safety Power Shutoff</t>
  </si>
  <si>
    <t>8.2.</t>
  </si>
  <si>
    <t>7.3.2.7</t>
  </si>
  <si>
    <t>Other, Wildfire Safety Operations Center</t>
  </si>
  <si>
    <t>Added for Q2 2021</t>
  </si>
  <si>
    <t>7.3.2.8</t>
  </si>
  <si>
    <t>Other, Meteorology Analytics / Operations Center</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</si>
  <si>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</si>
  <si>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</si>
  <si>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</si>
  <si>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</si>
  <si>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</si>
  <si>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</si>
  <si>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</si>
  <si>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</si>
  <si>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</si>
  <si>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</si>
  <si>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</si>
  <si>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</si>
  <si>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</si>
  <si>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7.3.3.8</t>
  </si>
  <si>
    <t>7.3.3.9</t>
  </si>
  <si>
    <t>7.3.3.10</t>
  </si>
  <si>
    <t xml:space="preserve">Maintenance, repair, and replacement of connectors, including hotline clamps  </t>
  </si>
  <si>
    <t>7.3.3.11</t>
  </si>
  <si>
    <t>7.3.3.12</t>
  </si>
  <si>
    <t xml:space="preserve">Other corrective action  </t>
  </si>
  <si>
    <t>Added in Q1 2021</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</si>
  <si>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</si>
  <si>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</si>
  <si>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</si>
  <si>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</si>
  <si>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</si>
  <si>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</si>
  <si>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</si>
  <si>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7.3.3.17</t>
  </si>
  <si>
    <t>7.3.4.1</t>
  </si>
  <si>
    <t>7.3.4.2</t>
  </si>
  <si>
    <t>7.3.4.3</t>
  </si>
  <si>
    <t xml:space="preserve">Improvement of inspections </t>
  </si>
  <si>
    <t>7.3.4.4</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</si>
  <si>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</si>
  <si>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</si>
  <si>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</si>
  <si>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</si>
  <si>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</si>
  <si>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</si>
  <si>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</si>
  <si>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</si>
  <si>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</si>
  <si>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</si>
  <si>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</si>
  <si>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</si>
  <si>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</si>
  <si>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</si>
  <si>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</si>
  <si>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</si>
  <si>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</si>
  <si>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</si>
  <si>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</si>
  <si>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7.3.4.15</t>
  </si>
  <si>
    <t>7.3.4.16</t>
  </si>
  <si>
    <t>Added in Q1 2022</t>
  </si>
  <si>
    <t>7.3.5.1</t>
  </si>
  <si>
    <t xml:space="preserve">Additional efforts to manage community and environmental impacts </t>
  </si>
  <si>
    <t>7.3.5.2</t>
  </si>
  <si>
    <t>7.3.5.3</t>
  </si>
  <si>
    <t xml:space="preserve">Detailed inspections of vegetation around transmission electric lines and equipment </t>
  </si>
  <si>
    <t>7.3.5.4</t>
  </si>
  <si>
    <t xml:space="preserve">Emergency response vegetation management due to red flag warning or other urgent conditions   </t>
  </si>
  <si>
    <t>7.3.5.5</t>
  </si>
  <si>
    <t xml:space="preserve">Fuel management and reduction of “slash” from vegetation management activities </t>
  </si>
  <si>
    <t>7.3.5.6</t>
  </si>
  <si>
    <t>7.3.5.7</t>
  </si>
  <si>
    <t>7.3.5.8</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</si>
  <si>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</si>
  <si>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</si>
  <si>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</si>
  <si>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</si>
  <si>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</si>
  <si>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</si>
  <si>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</si>
  <si>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</si>
  <si>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</si>
  <si>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7.3.5.14</t>
  </si>
  <si>
    <t xml:space="preserve">Recruiting and training of vegetation management personnel  </t>
  </si>
  <si>
    <t>7.3.5.15</t>
  </si>
  <si>
    <t xml:space="preserve">Remediation of at-risk species  </t>
  </si>
  <si>
    <t>7.3.5.16</t>
  </si>
  <si>
    <t xml:space="preserve">Removal and remediation of trees with strike potential to electric lines and equipment  </t>
  </si>
  <si>
    <t>7.3.5.17</t>
  </si>
  <si>
    <t>7.3.5.18</t>
  </si>
  <si>
    <t xml:space="preserve">Substation vegetation management  </t>
  </si>
  <si>
    <t>7.3.5.19</t>
  </si>
  <si>
    <t xml:space="preserve">Vegetation inventory system </t>
  </si>
  <si>
    <t>7.3.5.20</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</si>
  <si>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</si>
  <si>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</si>
  <si>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</si>
  <si>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</si>
  <si>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</si>
  <si>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</si>
  <si>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</si>
  <si>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</si>
  <si>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</si>
  <si>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</si>
  <si>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</si>
  <si>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</si>
  <si>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7.3.6.7</t>
  </si>
  <si>
    <t>Other, Aviation Support</t>
  </si>
  <si>
    <t>Added in Q2 2021</t>
  </si>
  <si>
    <t>7.3.6.8</t>
  </si>
  <si>
    <t>7.3.7.1</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</si>
  <si>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</si>
  <si>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</si>
  <si>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</si>
  <si>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</si>
  <si>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</si>
  <si>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</si>
  <si>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7.3.7.5</t>
  </si>
  <si>
    <t>Other, IT projects to support Wildfire Mitigation work</t>
  </si>
  <si>
    <t>7.3.8.1</t>
  </si>
  <si>
    <t xml:space="preserve">Allocation methodology development and application </t>
  </si>
  <si>
    <t>7.3.8.2</t>
  </si>
  <si>
    <t xml:space="preserve">Risk reduction scenario development and analysis </t>
  </si>
  <si>
    <t>7.3.8.3</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</si>
  <si>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</si>
  <si>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</si>
  <si>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</si>
  <si>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</si>
  <si>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</si>
  <si>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</si>
  <si>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</si>
  <si>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</si>
  <si>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</si>
  <si>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</si>
  <si>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</si>
  <si>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</si>
  <si>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7.3.9.7</t>
  </si>
  <si>
    <t>Other, Mutual Assistance Support</t>
  </si>
  <si>
    <t>7.3.10.1</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</si>
  <si>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</si>
  <si>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</si>
  <si>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</si>
  <si>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</si>
  <si>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</si>
  <si>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</si>
  <si>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7.3.10.5</t>
  </si>
  <si>
    <t>Other, PMO and General Wildfire Support</t>
  </si>
  <si>
    <t>Added in Q2 2021, NOT used in Q1</t>
  </si>
  <si>
    <t>8.2.1</t>
  </si>
  <si>
    <t>Strategy to Minimize Public Safety Risk During High Wildfire Risk Conditions</t>
  </si>
  <si>
    <t>Added in Q1 2021, EXPANDED for Q3 to include 4 "Addressing Extreme Drought" initiatives</t>
  </si>
  <si>
    <t>8.2.4</t>
  </si>
  <si>
    <t>Customer, Agency, and External Communications</t>
  </si>
  <si>
    <t>Other</t>
  </si>
  <si>
    <t>Load the engineered settings on protection devices (line reclosers and fuse savers) on the identified 1,018 circuits (as of March 10, 2022) on the following schedule, barring External Factors:
(1) On 80 percent of line devices by 5/1/22 and,
(2) On the remaining 20 percent of line devices by 8/1/22</t>
  </si>
  <si>
    <t>Since October 2021, PG&amp;E inspected and cleared, as needed 9,511 Poles outside of compliance mandated areas.  A subtotal of 7,737 poles were in HFTD or HFRA. Please note the Target description has been revised in an April 25, 2022 Errata submission.</t>
  </si>
  <si>
    <t>A total of 1,577 protection line devices (line reclosers and fuse savers) have had EPSS settings designed and installed through March 31, 2022. 
Please note the Target description has been revised in an April 29, 2022 Errata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</si>
</sst>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20"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b/>
      <sz val="9"/>
      <name val="Calibri"/>
      <family val="2"/>
      <scheme val="minor"/>
    </font>
    <font>
      <u/>
      <sz val="11"/>
      <color theme="10"/>
      <name val="Calibri"/>
      <family val="2"/>
      <scheme val="minor"/>
    </font>
    <font>
      <sz val="9"/>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u/>
      <sz val="9"/>
      <color theme="10"/>
      <name val="Calibri"/>
      <family val="2"/>
      <scheme val="minor"/>
    </font>
    <font>
      <sz val="9"/>
      <name val="Calibri"/>
      <family val="2"/>
    </font>
  </fonts>
  <fills count="1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F2CC"/>
        <bgColor indexed="64"/>
      </patternFill>
    </fill>
    <fill>
      <patternFill patternType="solid">
        <fgColor theme="6" tint="0.79998168889431442"/>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s>
  <cellStyleXfs count="5">
    <xf numFmtId="0" fontId="0" fillId="0" borderId="0"/>
    <xf numFmtId="164" fontId="6" fillId="0" borderId="0"/>
    <xf numFmtId="0" fontId="12" fillId="0" borderId="0" applyNumberForma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99">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5" borderId="1" xfId="0" applyFont="1" applyFill="1" applyBorder="1" applyAlignment="1">
      <alignment horizontal="left" vertical="top"/>
    </xf>
    <xf numFmtId="0" fontId="3" fillId="5" borderId="7" xfId="0" applyFont="1" applyFill="1" applyBorder="1" applyAlignment="1">
      <alignment horizontal="left" vertical="top"/>
    </xf>
    <xf numFmtId="0" fontId="3" fillId="5"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0" borderId="0" xfId="0" applyAlignment="1">
      <alignment horizontal="center"/>
    </xf>
    <xf numFmtId="0" fontId="0" fillId="0" borderId="10" xfId="0" applyBorder="1"/>
    <xf numFmtId="0" fontId="0" fillId="0" borderId="10" xfId="0" applyBorder="1" applyAlignment="1">
      <alignment horizontal="center"/>
    </xf>
    <xf numFmtId="0" fontId="10" fillId="8" borderId="10" xfId="0" applyFont="1" applyFill="1" applyBorder="1" applyAlignment="1">
      <alignment horizontal="center" vertical="center" wrapText="1"/>
    </xf>
    <xf numFmtId="0" fontId="0" fillId="10" borderId="10" xfId="0" applyFill="1" applyBorder="1"/>
    <xf numFmtId="0" fontId="0" fillId="0" borderId="10" xfId="0" applyBorder="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0" fillId="10" borderId="10" xfId="0" applyFill="1" applyBorder="1" applyAlignment="1">
      <alignment horizontal="left"/>
    </xf>
    <xf numFmtId="0" fontId="13" fillId="0" borderId="0" xfId="0" applyFont="1" applyProtection="1">
      <protection hidden="1"/>
    </xf>
    <xf numFmtId="0" fontId="15" fillId="0" borderId="0" xfId="0" applyFont="1" applyProtection="1">
      <protection hidden="1"/>
    </xf>
    <xf numFmtId="0" fontId="13" fillId="0" borderId="10" xfId="0" applyFont="1" applyBorder="1" applyAlignment="1" applyProtection="1">
      <alignment wrapText="1"/>
      <protection hidden="1"/>
    </xf>
    <xf numFmtId="0" fontId="13" fillId="0" borderId="10" xfId="0" applyFont="1" applyBorder="1" applyAlignment="1" applyProtection="1">
      <alignment horizontal="center" vertical="center"/>
      <protection hidden="1"/>
    </xf>
    <xf numFmtId="14" fontId="13" fillId="0" borderId="10" xfId="0" applyNumberFormat="1" applyFont="1" applyBorder="1" applyAlignment="1" applyProtection="1">
      <alignment horizontal="center" vertical="center"/>
      <protection hidden="1"/>
    </xf>
    <xf numFmtId="0" fontId="13" fillId="2" borderId="10" xfId="0" applyFont="1" applyFill="1" applyBorder="1" applyAlignment="1" applyProtection="1">
      <alignment horizontal="left" vertical="center" wrapText="1"/>
      <protection hidden="1"/>
    </xf>
    <xf numFmtId="0" fontId="13" fillId="0" borderId="10" xfId="0" applyFont="1" applyBorder="1" applyAlignment="1" applyProtection="1">
      <alignment horizontal="center" vertical="center" wrapText="1"/>
      <protection hidden="1"/>
    </xf>
    <xf numFmtId="14" fontId="13" fillId="2" borderId="10" xfId="0" applyNumberFormat="1" applyFont="1" applyFill="1" applyBorder="1" applyAlignment="1" applyProtection="1">
      <alignment horizontal="left" vertical="center" wrapText="1"/>
      <protection hidden="1"/>
    </xf>
    <xf numFmtId="14" fontId="15" fillId="2" borderId="10" xfId="0" applyNumberFormat="1" applyFont="1" applyFill="1" applyBorder="1" applyAlignment="1" applyProtection="1">
      <alignment horizontal="left" vertical="center" wrapText="1"/>
      <protection hidden="1"/>
    </xf>
    <xf numFmtId="49" fontId="13" fillId="2" borderId="10" xfId="0" applyNumberFormat="1" applyFont="1" applyFill="1" applyBorder="1" applyProtection="1">
      <protection hidden="1"/>
    </xf>
    <xf numFmtId="0" fontId="13" fillId="0" borderId="10" xfId="0" applyFont="1" applyBorder="1" applyAlignment="1" applyProtection="1">
      <alignment horizontal="left" vertical="center"/>
      <protection hidden="1"/>
    </xf>
    <xf numFmtId="38" fontId="13" fillId="2" borderId="10" xfId="0" applyNumberFormat="1" applyFont="1" applyFill="1" applyBorder="1" applyAlignment="1" applyProtection="1">
      <alignment horizontal="center" vertical="center"/>
      <protection hidden="1"/>
    </xf>
    <xf numFmtId="0" fontId="13" fillId="0" borderId="10" xfId="0" applyFont="1" applyBorder="1" applyProtection="1">
      <protection hidden="1"/>
    </xf>
    <xf numFmtId="0" fontId="16" fillId="6" borderId="10" xfId="0" applyFont="1" applyFill="1" applyBorder="1" applyAlignment="1" applyProtection="1">
      <alignment wrapText="1"/>
      <protection hidden="1"/>
    </xf>
    <xf numFmtId="0" fontId="14" fillId="6" borderId="10" xfId="0" applyFont="1" applyFill="1" applyBorder="1" applyAlignment="1" applyProtection="1">
      <alignment wrapText="1"/>
      <protection hidden="1"/>
    </xf>
    <xf numFmtId="0" fontId="13" fillId="6" borderId="10" xfId="0" applyFont="1" applyFill="1" applyBorder="1" applyAlignment="1" applyProtection="1">
      <alignment wrapText="1"/>
      <protection hidden="1"/>
    </xf>
    <xf numFmtId="49" fontId="13" fillId="2" borderId="10" xfId="0" applyNumberFormat="1" applyFont="1" applyFill="1" applyBorder="1" applyAlignment="1" applyProtection="1">
      <alignment horizontal="center" vertical="center"/>
      <protection hidden="1"/>
    </xf>
    <xf numFmtId="14" fontId="17" fillId="2" borderId="10" xfId="0" applyNumberFormat="1" applyFont="1" applyFill="1" applyBorder="1" applyAlignment="1" applyProtection="1">
      <alignment horizontal="left" vertical="center" wrapText="1"/>
      <protection hidden="1"/>
    </xf>
    <xf numFmtId="0" fontId="10" fillId="8" borderId="13" xfId="0" applyFont="1" applyFill="1" applyBorder="1" applyAlignment="1">
      <alignment horizontal="center" vertical="center" wrapText="1"/>
    </xf>
    <xf numFmtId="0" fontId="0" fillId="2" borderId="10" xfId="0" applyFill="1" applyBorder="1"/>
    <xf numFmtId="0" fontId="0" fillId="2" borderId="10" xfId="0" applyFill="1" applyBorder="1" applyAlignment="1">
      <alignment horizontal="center"/>
    </xf>
    <xf numFmtId="0" fontId="0" fillId="3" borderId="10" xfId="0" applyFill="1" applyBorder="1"/>
    <xf numFmtId="0" fontId="0" fillId="3" borderId="10" xfId="0" applyFill="1" applyBorder="1" applyAlignment="1">
      <alignment horizontal="center"/>
    </xf>
    <xf numFmtId="0" fontId="0" fillId="7" borderId="10" xfId="0" applyFill="1" applyBorder="1" applyAlignment="1">
      <alignment horizontal="center"/>
    </xf>
    <xf numFmtId="0" fontId="0" fillId="7" borderId="10" xfId="0" applyFill="1" applyBorder="1"/>
    <xf numFmtId="166" fontId="3" fillId="3" borderId="3" xfId="1" applyNumberFormat="1" applyFont="1" applyFill="1" applyBorder="1" applyAlignment="1">
      <alignment horizontal="center" vertical="top" wrapText="1"/>
    </xf>
    <xf numFmtId="0" fontId="13" fillId="2" borderId="10" xfId="0" applyFont="1" applyFill="1" applyBorder="1" applyAlignment="1" applyProtection="1">
      <alignment horizontal="left" vertical="top" wrapText="1"/>
      <protection hidden="1"/>
    </xf>
    <xf numFmtId="0" fontId="0" fillId="12" borderId="10" xfId="0" applyFill="1" applyBorder="1" applyAlignment="1">
      <alignment wrapText="1"/>
    </xf>
    <xf numFmtId="0" fontId="0" fillId="2" borderId="10" xfId="0" applyFill="1" applyBorder="1" applyAlignment="1">
      <alignment vertical="center"/>
    </xf>
    <xf numFmtId="0" fontId="0" fillId="2" borderId="10" xfId="0" applyFill="1" applyBorder="1" applyAlignment="1">
      <alignment horizontal="center" vertical="center"/>
    </xf>
    <xf numFmtId="0" fontId="0" fillId="0" borderId="10" xfId="0" applyBorder="1" applyAlignment="1">
      <alignment vertical="center"/>
    </xf>
    <xf numFmtId="0" fontId="17" fillId="2" borderId="10" xfId="0" applyFont="1" applyFill="1" applyBorder="1" applyAlignment="1" applyProtection="1">
      <alignment horizontal="left" vertical="top" wrapText="1"/>
      <protection hidden="1"/>
    </xf>
    <xf numFmtId="0" fontId="0" fillId="3" borderId="8" xfId="0" applyFill="1" applyBorder="1" applyAlignment="1">
      <alignment horizontal="left" vertical="top"/>
    </xf>
    <xf numFmtId="0" fontId="0" fillId="3" borderId="6" xfId="0" applyFill="1" applyBorder="1" applyAlignment="1">
      <alignment horizontal="left" vertical="top"/>
    </xf>
    <xf numFmtId="9" fontId="15" fillId="0" borderId="0" xfId="3" applyFont="1" applyProtection="1">
      <protection hidden="1"/>
    </xf>
    <xf numFmtId="0" fontId="13"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left" vertical="top" wrapText="1"/>
      <protection hidden="1"/>
    </xf>
    <xf numFmtId="0" fontId="18" fillId="2" borderId="10" xfId="2" applyFont="1" applyFill="1" applyBorder="1" applyAlignment="1" applyProtection="1">
      <alignment horizontal="center" vertical="center" wrapText="1"/>
      <protection hidden="1"/>
    </xf>
    <xf numFmtId="38" fontId="13" fillId="2" borderId="10" xfId="0" applyNumberFormat="1" applyFont="1" applyFill="1" applyBorder="1" applyAlignment="1" applyProtection="1">
      <alignment horizontal="left" vertical="top" wrapText="1"/>
      <protection hidden="1"/>
    </xf>
    <xf numFmtId="0" fontId="17" fillId="13" borderId="10" xfId="0" applyFont="1" applyFill="1" applyBorder="1" applyAlignment="1" applyProtection="1">
      <alignment horizontal="left" vertical="top" wrapText="1"/>
      <protection hidden="1"/>
    </xf>
    <xf numFmtId="0" fontId="11" fillId="4" borderId="14" xfId="0" applyFont="1" applyFill="1" applyBorder="1" applyAlignment="1" applyProtection="1">
      <alignment horizontal="center" vertical="center" wrapText="1"/>
      <protection hidden="1"/>
    </xf>
    <xf numFmtId="0" fontId="11" fillId="11" borderId="14" xfId="0" applyFont="1" applyFill="1" applyBorder="1" applyAlignment="1" applyProtection="1">
      <alignment horizontal="center" vertical="center" wrapText="1"/>
      <protection hidden="1"/>
    </xf>
    <xf numFmtId="0" fontId="11" fillId="7" borderId="14" xfId="0" applyFont="1" applyFill="1" applyBorder="1" applyAlignment="1" applyProtection="1">
      <alignment horizontal="center" vertical="center" wrapText="1"/>
      <protection hidden="1"/>
    </xf>
    <xf numFmtId="0" fontId="13" fillId="3" borderId="0" xfId="0" applyFont="1" applyFill="1" applyAlignment="1" applyProtection="1">
      <alignment horizontal="center" wrapText="1"/>
      <protection hidden="1"/>
    </xf>
    <xf numFmtId="0" fontId="17" fillId="2" borderId="0" xfId="0" applyFont="1" applyFill="1" applyAlignment="1" applyProtection="1">
      <alignment horizontal="left" vertical="center" wrapText="1"/>
      <protection hidden="1"/>
    </xf>
    <xf numFmtId="0" fontId="11" fillId="4" borderId="15" xfId="0" applyFont="1" applyFill="1" applyBorder="1" applyAlignment="1" applyProtection="1">
      <alignment horizontal="center" vertical="center" wrapText="1"/>
      <protection hidden="1"/>
    </xf>
    <xf numFmtId="0" fontId="13" fillId="0" borderId="12" xfId="0" applyFont="1" applyBorder="1" applyAlignment="1" applyProtection="1">
      <alignment horizontal="center" vertical="center"/>
      <protection hidden="1"/>
    </xf>
    <xf numFmtId="14" fontId="13" fillId="2" borderId="10" xfId="0" applyNumberFormat="1" applyFont="1" applyFill="1" applyBorder="1" applyAlignment="1" applyProtection="1">
      <alignment horizontal="left" vertical="top" wrapText="1"/>
      <protection hidden="1"/>
    </xf>
    <xf numFmtId="0" fontId="0" fillId="14" borderId="10" xfId="0" applyFill="1" applyBorder="1"/>
    <xf numFmtId="0" fontId="0" fillId="14" borderId="10" xfId="0" applyFill="1" applyBorder="1" applyAlignment="1">
      <alignment horizontal="center"/>
    </xf>
    <xf numFmtId="0" fontId="13" fillId="2" borderId="11" xfId="0" applyFont="1" applyFill="1" applyBorder="1" applyAlignment="1" applyProtection="1">
      <alignment horizontal="center" vertical="center" wrapText="1"/>
      <protection hidden="1"/>
    </xf>
    <xf numFmtId="0" fontId="13" fillId="2" borderId="10" xfId="0" applyFont="1" applyFill="1" applyBorder="1" applyAlignment="1" applyProtection="1">
      <alignment horizontal="center" vertical="center" wrapText="1"/>
      <protection hidden="1"/>
    </xf>
    <xf numFmtId="0" fontId="11" fillId="11" borderId="11" xfId="0" applyFont="1" applyFill="1" applyBorder="1" applyAlignment="1" applyProtection="1">
      <alignment horizontal="center" vertical="center" wrapText="1"/>
      <protection hidden="1"/>
    </xf>
    <xf numFmtId="0" fontId="19" fillId="13" borderId="10" xfId="0" applyFont="1" applyFill="1" applyBorder="1" applyAlignment="1" applyProtection="1">
      <alignment horizontal="left" vertical="top" wrapText="1"/>
      <protection hidden="1"/>
    </xf>
    <xf numFmtId="164" fontId="6" fillId="0" borderId="0" xfId="1"/>
    <xf numFmtId="38" fontId="13" fillId="0" borderId="0" xfId="0" applyNumberFormat="1" applyFont="1" applyProtection="1">
      <protection hidden="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6" borderId="0" xfId="0" applyFill="1" applyAlignment="1">
      <alignment horizontal="left" vertical="top" wrapText="1"/>
    </xf>
    <xf numFmtId="0" fontId="0" fillId="6" borderId="4" xfId="0" applyFill="1" applyBorder="1" applyAlignment="1">
      <alignment horizontal="left" vertical="top" wrapText="1"/>
    </xf>
    <xf numFmtId="0" fontId="0" fillId="9" borderId="0" xfId="0" applyFill="1" applyAlignment="1">
      <alignment horizontal="left" vertical="top" wrapText="1"/>
    </xf>
    <xf numFmtId="0" fontId="0" fillId="9" borderId="4" xfId="0" applyFill="1" applyBorder="1" applyAlignment="1">
      <alignment horizontal="left" vertical="top" wrapText="1"/>
    </xf>
    <xf numFmtId="166" fontId="3" fillId="3" borderId="3" xfId="1" applyNumberFormat="1" applyFont="1" applyFill="1" applyBorder="1" applyAlignment="1">
      <alignment horizontal="center" vertical="center" wrapText="1"/>
    </xf>
  </cellXfs>
  <cellStyles count="5">
    <cellStyle name="Hyperlink" xfId="2" builtinId="8"/>
    <cellStyle name="Hyperlink 2" xfId="4" xr:uid="{814C1A0F-6C2F-47DD-B725-5278743EFD47}"/>
    <cellStyle name="Normal" xfId="0" builtinId="0"/>
    <cellStyle name="Normal 5" xfId="1" xr:uid="{C00B14BD-9165-4D2E-A3FB-A505E9556B6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Andrew's View" id="{0268FB54-3874-49CC-BAB5-3029188C8C4C}">
    <nsvFilter filterId="{C33F1400-B049-4564-8CAE-5C83075BE59C}" ref="A1:AI52" tableId="0"/>
  </namedSheetView>
  <namedSheetView name="Law" id="{56C7B130-FE34-43A3-882D-57C60482326B}"/>
  <namedSheetView name="Lina's View" id="{7102DCC9-95AA-489D-B2D6-59F6793B96B5}"/>
  <namedSheetView name="View MPL" id="{C659B55A-9D8C-4A54-BDCD-29B4E81F01CF}"/>
  <namedSheetView name="View1" id="{FF15AA2F-84FA-45EA-BE1D-2B3D6045368D}"/>
  <namedSheetView name="View2" id="{FAE43797-2EA6-46D3-96A7-67F79678DC1F}"/>
  <namedSheetView name="View3" id="{EDBDC545-F2BB-402D-A197-69DFA79574E1}"/>
  <namedSheetView name="View4" id="{09F73D4B-3555-4F4D-B1F2-78CE90369630}"/>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25" zoomScale="80" zoomScaleNormal="80" workbookViewId="0">
      <selection activeCell="E15" sqref="E15"/>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x14ac:dyDescent="0.4">
      <c r="B1" s="9" t="s">
        <v>0</v>
      </c>
    </row>
    <row r="2" spans="2:8" s="1" customFormat="1" ht="14.45" customHeight="1" x14ac:dyDescent="0.4">
      <c r="B2" s="9"/>
    </row>
    <row r="3" spans="2:8" s="1" customFormat="1" ht="14.45" customHeight="1" thickBot="1" x14ac:dyDescent="0.35">
      <c r="B3" s="11"/>
    </row>
    <row r="4" spans="2:8" s="1" customFormat="1" x14ac:dyDescent="0.25">
      <c r="B4" s="4" t="s">
        <v>1</v>
      </c>
      <c r="C4" s="5"/>
      <c r="D4" s="5"/>
      <c r="E4" s="5"/>
      <c r="F4" s="5"/>
      <c r="G4" s="5"/>
      <c r="H4" s="6"/>
    </row>
    <row r="5" spans="2:8" s="1" customFormat="1" ht="44.45" customHeight="1" x14ac:dyDescent="0.25">
      <c r="B5" s="2">
        <v>1</v>
      </c>
      <c r="C5" s="90" t="s">
        <v>2</v>
      </c>
      <c r="D5" s="90"/>
      <c r="E5" s="90"/>
      <c r="F5" s="90"/>
      <c r="G5" s="90"/>
      <c r="H5" s="91"/>
    </row>
    <row r="6" spans="2:8" s="1" customFormat="1" ht="44.45" customHeight="1" x14ac:dyDescent="0.25">
      <c r="B6" s="2">
        <v>2</v>
      </c>
      <c r="C6" s="94" t="s">
        <v>3</v>
      </c>
      <c r="D6" s="94"/>
      <c r="E6" s="94"/>
      <c r="F6" s="94"/>
      <c r="G6" s="94"/>
      <c r="H6" s="95"/>
    </row>
    <row r="7" spans="2:8" s="1" customFormat="1" ht="44.45" customHeight="1" x14ac:dyDescent="0.25">
      <c r="B7" s="2">
        <v>3</v>
      </c>
      <c r="C7" s="96" t="s">
        <v>4</v>
      </c>
      <c r="D7" s="96"/>
      <c r="E7" s="96"/>
      <c r="F7" s="96"/>
      <c r="G7" s="96"/>
      <c r="H7" s="97"/>
    </row>
    <row r="8" spans="2:8" s="1" customFormat="1" ht="44.45" customHeight="1" thickBot="1" x14ac:dyDescent="0.3">
      <c r="B8" s="3">
        <v>4</v>
      </c>
      <c r="C8" s="92" t="s">
        <v>5</v>
      </c>
      <c r="D8" s="92"/>
      <c r="E8" s="92"/>
      <c r="F8" s="92"/>
      <c r="G8" s="92"/>
      <c r="H8" s="93"/>
    </row>
    <row r="9" spans="2:8" s="1" customFormat="1" ht="26.45" customHeight="1" x14ac:dyDescent="0.25"/>
    <row r="10" spans="2:8" s="1" customFormat="1" ht="18" customHeight="1" x14ac:dyDescent="0.25"/>
    <row r="11" spans="2:8" s="1" customFormat="1" ht="18" customHeight="1" thickBot="1" x14ac:dyDescent="0.3">
      <c r="B11" s="7" t="s">
        <v>6</v>
      </c>
    </row>
    <row r="12" spans="2:8" s="1" customFormat="1" ht="18" customHeight="1" x14ac:dyDescent="0.25">
      <c r="B12" s="12" t="s">
        <v>7</v>
      </c>
      <c r="C12" s="10"/>
      <c r="D12" s="27" t="s">
        <v>8</v>
      </c>
      <c r="E12" s="7"/>
    </row>
    <row r="13" spans="2:8" s="1" customFormat="1" x14ac:dyDescent="0.25">
      <c r="B13" s="13" t="s">
        <v>9</v>
      </c>
      <c r="D13" s="28">
        <v>2022</v>
      </c>
    </row>
    <row r="14" spans="2:8" s="1" customFormat="1" x14ac:dyDescent="0.25">
      <c r="B14" s="13" t="s">
        <v>10</v>
      </c>
      <c r="D14" s="29" t="s">
        <v>11</v>
      </c>
    </row>
    <row r="15" spans="2:8" s="1" customFormat="1" ht="15.75" thickBot="1" x14ac:dyDescent="0.3">
      <c r="B15" s="14" t="s">
        <v>12</v>
      </c>
      <c r="C15" s="8"/>
      <c r="D15" s="30">
        <v>44683</v>
      </c>
    </row>
    <row r="16" spans="2:8" ht="15.75" thickBot="1" x14ac:dyDescent="0.3"/>
    <row r="17" spans="2:8" x14ac:dyDescent="0.25">
      <c r="B17" s="4" t="s">
        <v>13</v>
      </c>
      <c r="C17" s="5"/>
      <c r="D17" s="5"/>
      <c r="E17" s="5"/>
      <c r="F17" s="5"/>
      <c r="G17" s="5"/>
      <c r="H17" s="6"/>
    </row>
    <row r="18" spans="2:8" x14ac:dyDescent="0.25">
      <c r="B18" s="2"/>
      <c r="H18" s="15"/>
    </row>
    <row r="19" spans="2:8" ht="45" x14ac:dyDescent="0.25">
      <c r="B19" s="19" t="s">
        <v>14</v>
      </c>
      <c r="C19" s="19" t="s">
        <v>15</v>
      </c>
      <c r="D19" s="19" t="s">
        <v>16</v>
      </c>
      <c r="E19" s="19" t="s">
        <v>17</v>
      </c>
      <c r="F19" s="19" t="s">
        <v>18</v>
      </c>
      <c r="G19" s="20" t="s">
        <v>19</v>
      </c>
      <c r="H19" s="15"/>
    </row>
    <row r="20" spans="2:8" x14ac:dyDescent="0.25">
      <c r="B20" s="57"/>
      <c r="C20" s="18" t="s">
        <v>20</v>
      </c>
      <c r="D20" s="18" t="s">
        <v>21</v>
      </c>
      <c r="E20" s="17" t="s">
        <v>22</v>
      </c>
      <c r="F20" t="s">
        <v>23</v>
      </c>
      <c r="G20" t="s">
        <v>11</v>
      </c>
      <c r="H20" s="15"/>
    </row>
    <row r="21" spans="2:8" x14ac:dyDescent="0.25">
      <c r="B21" s="57"/>
      <c r="C21" s="18" t="s">
        <v>24</v>
      </c>
      <c r="D21" s="18" t="s">
        <v>12</v>
      </c>
      <c r="E21" s="17" t="s">
        <v>25</v>
      </c>
      <c r="F21" t="s">
        <v>26</v>
      </c>
      <c r="G21" t="s">
        <v>11</v>
      </c>
      <c r="H21" s="15"/>
    </row>
    <row r="22" spans="2:8" x14ac:dyDescent="0.25">
      <c r="B22" s="57"/>
      <c r="C22" s="18" t="s">
        <v>27</v>
      </c>
      <c r="D22" s="18" t="s">
        <v>28</v>
      </c>
      <c r="E22" s="17" t="s">
        <v>29</v>
      </c>
      <c r="F22" t="s">
        <v>23</v>
      </c>
      <c r="G22" t="s">
        <v>11</v>
      </c>
      <c r="H22" s="15"/>
    </row>
    <row r="23" spans="2:8" x14ac:dyDescent="0.25">
      <c r="B23" s="57"/>
      <c r="C23" s="18" t="s">
        <v>30</v>
      </c>
      <c r="D23" s="18" t="s">
        <v>31</v>
      </c>
      <c r="E23" s="17" t="s">
        <v>32</v>
      </c>
      <c r="F23" t="s">
        <v>33</v>
      </c>
      <c r="G23" t="s">
        <v>11</v>
      </c>
      <c r="H23" s="15"/>
    </row>
    <row r="24" spans="2:8" ht="30" x14ac:dyDescent="0.25">
      <c r="B24" s="57"/>
      <c r="C24" s="18" t="s">
        <v>34</v>
      </c>
      <c r="D24" s="18" t="s">
        <v>35</v>
      </c>
      <c r="E24" s="17" t="s">
        <v>36</v>
      </c>
      <c r="F24" t="s">
        <v>23</v>
      </c>
      <c r="G24" t="s">
        <v>11</v>
      </c>
      <c r="H24" s="15"/>
    </row>
    <row r="25" spans="2:8" ht="30" x14ac:dyDescent="0.25">
      <c r="B25" s="57"/>
      <c r="C25" s="18" t="s">
        <v>37</v>
      </c>
      <c r="D25" s="18" t="s">
        <v>38</v>
      </c>
      <c r="E25" s="17" t="s">
        <v>39</v>
      </c>
      <c r="F25" t="s">
        <v>23</v>
      </c>
      <c r="G25" t="s">
        <v>11</v>
      </c>
      <c r="H25" s="15"/>
    </row>
    <row r="26" spans="2:8" x14ac:dyDescent="0.25">
      <c r="B26" s="57"/>
      <c r="C26" s="18" t="s">
        <v>40</v>
      </c>
      <c r="D26" s="18" t="s">
        <v>41</v>
      </c>
      <c r="E26" s="17" t="s">
        <v>42</v>
      </c>
      <c r="F26" t="s">
        <v>43</v>
      </c>
      <c r="G26" t="s">
        <v>11</v>
      </c>
      <c r="H26" s="15"/>
    </row>
    <row r="27" spans="2:8" x14ac:dyDescent="0.25">
      <c r="B27" s="57"/>
      <c r="C27" s="18" t="s">
        <v>44</v>
      </c>
      <c r="D27" s="18" t="s">
        <v>45</v>
      </c>
      <c r="E27" s="17" t="s">
        <v>46</v>
      </c>
      <c r="F27" t="s">
        <v>23</v>
      </c>
      <c r="G27" t="s">
        <v>11</v>
      </c>
      <c r="H27" s="15"/>
    </row>
    <row r="28" spans="2:8" ht="84.75" customHeight="1" x14ac:dyDescent="0.25">
      <c r="B28" s="57" t="s">
        <v>47</v>
      </c>
      <c r="C28" s="18" t="s">
        <v>48</v>
      </c>
      <c r="D28" s="18" t="s">
        <v>49</v>
      </c>
      <c r="E28" s="17" t="s">
        <v>50</v>
      </c>
      <c r="F28" t="s">
        <v>23</v>
      </c>
      <c r="G28" t="s">
        <v>11</v>
      </c>
      <c r="H28" s="15"/>
    </row>
    <row r="29" spans="2:8" ht="75" x14ac:dyDescent="0.25">
      <c r="B29" s="57"/>
      <c r="C29" s="18" t="s">
        <v>51</v>
      </c>
      <c r="D29" s="18" t="s">
        <v>52</v>
      </c>
      <c r="E29" s="17" t="s">
        <v>53</v>
      </c>
      <c r="F29" t="s">
        <v>23</v>
      </c>
      <c r="G29" t="s">
        <v>11</v>
      </c>
      <c r="H29" s="15"/>
    </row>
    <row r="30" spans="2:8" x14ac:dyDescent="0.25">
      <c r="B30" s="57"/>
      <c r="C30" s="18" t="s">
        <v>54</v>
      </c>
      <c r="D30" s="18" t="s">
        <v>55</v>
      </c>
      <c r="E30" s="17" t="s">
        <v>56</v>
      </c>
      <c r="F30" t="s">
        <v>33</v>
      </c>
      <c r="G30" t="s">
        <v>11</v>
      </c>
      <c r="H30" s="15"/>
    </row>
    <row r="31" spans="2:8" ht="30" x14ac:dyDescent="0.25">
      <c r="B31" s="57"/>
      <c r="C31" s="18" t="s">
        <v>57</v>
      </c>
      <c r="D31" s="18" t="s">
        <v>58</v>
      </c>
      <c r="E31" s="17" t="s">
        <v>59</v>
      </c>
      <c r="F31" t="s">
        <v>23</v>
      </c>
      <c r="G31" t="s">
        <v>11</v>
      </c>
      <c r="H31" s="15"/>
    </row>
    <row r="32" spans="2:8" x14ac:dyDescent="0.25">
      <c r="B32" s="57"/>
      <c r="C32" s="18" t="s">
        <v>60</v>
      </c>
      <c r="D32" s="18" t="s">
        <v>61</v>
      </c>
      <c r="E32" s="17" t="s">
        <v>62</v>
      </c>
      <c r="F32" t="s">
        <v>33</v>
      </c>
      <c r="G32" t="s">
        <v>11</v>
      </c>
      <c r="H32" s="15"/>
    </row>
    <row r="33" spans="2:8" ht="60" customHeight="1" x14ac:dyDescent="0.25">
      <c r="B33" s="98" t="s">
        <v>63</v>
      </c>
      <c r="C33" s="18" t="s">
        <v>64</v>
      </c>
      <c r="D33" s="18" t="s">
        <v>65</v>
      </c>
      <c r="E33" s="17" t="s">
        <v>66</v>
      </c>
      <c r="F33" t="s">
        <v>33</v>
      </c>
      <c r="G33" t="s">
        <v>11</v>
      </c>
      <c r="H33" s="15"/>
    </row>
    <row r="34" spans="2:8" x14ac:dyDescent="0.25">
      <c r="B34" s="98"/>
      <c r="C34" s="18" t="s">
        <v>67</v>
      </c>
      <c r="D34" s="18" t="s">
        <v>68</v>
      </c>
      <c r="E34" s="17" t="s">
        <v>69</v>
      </c>
      <c r="F34" t="s">
        <v>33</v>
      </c>
      <c r="G34" t="s">
        <v>11</v>
      </c>
      <c r="H34" s="15"/>
    </row>
    <row r="35" spans="2:8" ht="30" x14ac:dyDescent="0.25">
      <c r="B35" s="98"/>
      <c r="C35" s="18" t="s">
        <v>70</v>
      </c>
      <c r="D35" s="18" t="s">
        <v>71</v>
      </c>
      <c r="E35" s="17" t="s">
        <v>72</v>
      </c>
      <c r="F35" t="s">
        <v>33</v>
      </c>
      <c r="G35" t="s">
        <v>11</v>
      </c>
      <c r="H35" s="15"/>
    </row>
    <row r="36" spans="2:8" x14ac:dyDescent="0.25">
      <c r="B36" s="98"/>
      <c r="C36" s="18" t="s">
        <v>73</v>
      </c>
      <c r="D36" s="18" t="s">
        <v>74</v>
      </c>
      <c r="E36" s="17" t="s">
        <v>75</v>
      </c>
      <c r="F36" t="s">
        <v>33</v>
      </c>
      <c r="G36" t="s">
        <v>11</v>
      </c>
      <c r="H36" s="15"/>
    </row>
    <row r="37" spans="2:8" x14ac:dyDescent="0.25">
      <c r="B37" s="57"/>
      <c r="C37" s="18" t="s">
        <v>76</v>
      </c>
      <c r="D37" s="18" t="s">
        <v>77</v>
      </c>
      <c r="E37" s="17" t="s">
        <v>78</v>
      </c>
      <c r="F37" t="s">
        <v>33</v>
      </c>
      <c r="G37" t="s">
        <v>11</v>
      </c>
      <c r="H37" s="15"/>
    </row>
    <row r="38" spans="2:8" x14ac:dyDescent="0.25">
      <c r="B38" s="57"/>
      <c r="C38" s="18" t="s">
        <v>79</v>
      </c>
      <c r="D38" s="18" t="s">
        <v>80</v>
      </c>
      <c r="E38" s="17" t="s">
        <v>81</v>
      </c>
      <c r="F38" t="s">
        <v>33</v>
      </c>
      <c r="G38" t="s">
        <v>82</v>
      </c>
      <c r="H38" s="15"/>
    </row>
    <row r="39" spans="2:8" x14ac:dyDescent="0.25">
      <c r="B39" s="57"/>
      <c r="C39" s="18" t="s">
        <v>83</v>
      </c>
      <c r="D39" s="18" t="s">
        <v>84</v>
      </c>
      <c r="E39" s="17" t="s">
        <v>85</v>
      </c>
      <c r="F39" t="s">
        <v>33</v>
      </c>
      <c r="G39" t="s">
        <v>86</v>
      </c>
      <c r="H39" s="15"/>
    </row>
    <row r="40" spans="2:8" x14ac:dyDescent="0.25">
      <c r="B40" s="57"/>
      <c r="C40" s="18" t="s">
        <v>87</v>
      </c>
      <c r="D40" s="18" t="s">
        <v>88</v>
      </c>
      <c r="E40" s="17" t="s">
        <v>89</v>
      </c>
      <c r="F40" t="s">
        <v>33</v>
      </c>
      <c r="G40" t="s">
        <v>90</v>
      </c>
      <c r="H40" s="15"/>
    </row>
    <row r="41" spans="2:8" ht="30" x14ac:dyDescent="0.25">
      <c r="B41" s="57"/>
      <c r="C41" s="18" t="s">
        <v>91</v>
      </c>
      <c r="D41" s="18" t="s">
        <v>92</v>
      </c>
      <c r="E41" s="17" t="s">
        <v>93</v>
      </c>
      <c r="F41" t="s">
        <v>23</v>
      </c>
      <c r="G41" t="s">
        <v>11</v>
      </c>
      <c r="H41" s="15"/>
    </row>
    <row r="42" spans="2:8" x14ac:dyDescent="0.25">
      <c r="B42" s="57"/>
      <c r="C42" s="18" t="s">
        <v>94</v>
      </c>
      <c r="D42" s="18" t="s">
        <v>95</v>
      </c>
      <c r="E42" s="17" t="s">
        <v>96</v>
      </c>
      <c r="F42" t="s">
        <v>23</v>
      </c>
      <c r="G42" t="s">
        <v>11</v>
      </c>
      <c r="H42" s="15"/>
    </row>
    <row r="43" spans="2:8" x14ac:dyDescent="0.25">
      <c r="B43" s="57"/>
      <c r="C43" s="18" t="s">
        <v>97</v>
      </c>
      <c r="D43" s="18" t="s">
        <v>98</v>
      </c>
      <c r="E43" s="17" t="s">
        <v>99</v>
      </c>
      <c r="F43" t="s">
        <v>23</v>
      </c>
      <c r="G43" t="s">
        <v>82</v>
      </c>
      <c r="H43" s="15"/>
    </row>
    <row r="44" spans="2:8" x14ac:dyDescent="0.25">
      <c r="B44" s="2"/>
      <c r="C44" s="18" t="s">
        <v>100</v>
      </c>
      <c r="D44" s="18" t="s">
        <v>101</v>
      </c>
      <c r="E44" s="17" t="s">
        <v>102</v>
      </c>
      <c r="F44" t="s">
        <v>23</v>
      </c>
      <c r="G44" t="s">
        <v>86</v>
      </c>
      <c r="H44" s="15"/>
    </row>
    <row r="45" spans="2:8" x14ac:dyDescent="0.25">
      <c r="B45" s="2"/>
      <c r="C45" s="18" t="s">
        <v>103</v>
      </c>
      <c r="D45" s="18" t="s">
        <v>104</v>
      </c>
      <c r="E45" s="17" t="s">
        <v>105</v>
      </c>
      <c r="F45" t="s">
        <v>23</v>
      </c>
      <c r="G45" t="s">
        <v>90</v>
      </c>
      <c r="H45" s="15"/>
    </row>
    <row r="46" spans="2:8" x14ac:dyDescent="0.25">
      <c r="B46" s="2"/>
      <c r="C46" s="18" t="s">
        <v>106</v>
      </c>
      <c r="D46" s="18" t="s">
        <v>107</v>
      </c>
      <c r="E46" s="17" t="s">
        <v>108</v>
      </c>
      <c r="F46" t="s">
        <v>23</v>
      </c>
      <c r="G46" t="s">
        <v>109</v>
      </c>
      <c r="H46" s="15"/>
    </row>
    <row r="47" spans="2:8" ht="30" x14ac:dyDescent="0.25">
      <c r="B47" s="2"/>
      <c r="C47" s="18" t="s">
        <v>110</v>
      </c>
      <c r="D47" s="18" t="s">
        <v>111</v>
      </c>
      <c r="E47" s="17" t="s">
        <v>112</v>
      </c>
      <c r="F47" t="s">
        <v>23</v>
      </c>
      <c r="G47" t="s">
        <v>113</v>
      </c>
      <c r="H47" s="15"/>
    </row>
    <row r="48" spans="2:8" x14ac:dyDescent="0.25">
      <c r="B48" s="2"/>
      <c r="C48" s="16" t="s">
        <v>114</v>
      </c>
      <c r="D48" s="16"/>
      <c r="E48" s="16"/>
      <c r="F48" s="16"/>
      <c r="H48" s="15"/>
    </row>
    <row r="49" spans="2:8" x14ac:dyDescent="0.25">
      <c r="B49" s="2"/>
      <c r="H49" s="15"/>
    </row>
    <row r="50" spans="2:8" ht="15.75" thickBot="1" x14ac:dyDescent="0.3">
      <c r="B50" s="3"/>
      <c r="C50" s="64"/>
      <c r="D50" s="64"/>
      <c r="E50" s="64"/>
      <c r="F50" s="64"/>
      <c r="G50" s="64"/>
      <c r="H50" s="65"/>
    </row>
  </sheetData>
  <mergeCells count="5">
    <mergeCell ref="C5:H5"/>
    <mergeCell ref="C8:H8"/>
    <mergeCell ref="C6:H6"/>
    <mergeCell ref="C7:H7"/>
    <mergeCell ref="B33:B36"/>
  </mergeCells>
  <phoneticPr fontId="5" type="noConversion"/>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EDIT'!$N$3:$N$10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I57"/>
  <sheetViews>
    <sheetView showGridLines="0" tabSelected="1" zoomScale="110" zoomScaleNormal="110" workbookViewId="0">
      <pane xSplit="8" ySplit="1" topLeftCell="I2" activePane="bottomRight" state="frozen"/>
      <selection pane="topRight" activeCell="I1" sqref="I1"/>
      <selection pane="bottomLeft" activeCell="C2" sqref="C2"/>
      <selection pane="bottomRight" activeCell="I4" sqref="I4"/>
    </sheetView>
  </sheetViews>
  <sheetFormatPr defaultColWidth="9.140625" defaultRowHeight="12" outlineLevelCol="1" x14ac:dyDescent="0.2"/>
  <cols>
    <col min="1" max="1" width="8.5703125" style="32" customWidth="1"/>
    <col min="2" max="2" width="8.7109375" style="32" customWidth="1"/>
    <col min="3" max="3" width="11.5703125" style="32" customWidth="1"/>
    <col min="4" max="4" width="9.140625" style="32" customWidth="1" outlineLevel="1"/>
    <col min="5" max="5" width="32.7109375" style="33" customWidth="1"/>
    <col min="6" max="6" width="18.7109375" style="33" customWidth="1"/>
    <col min="7" max="7" width="10.7109375" style="33" customWidth="1" outlineLevel="1"/>
    <col min="8" max="8" width="11.7109375" style="32" customWidth="1"/>
    <col min="9" max="9" width="20.42578125" style="32" customWidth="1"/>
    <col min="10" max="10" width="14.7109375" style="32" customWidth="1" outlineLevel="1"/>
    <col min="11" max="11" width="8.140625" style="32" customWidth="1"/>
    <col min="12" max="12" width="13.7109375" style="32" customWidth="1"/>
    <col min="13" max="13" width="10.42578125" style="32" customWidth="1"/>
    <col min="14" max="14" width="12" style="32" customWidth="1"/>
    <col min="15" max="16" width="12.42578125" style="32" customWidth="1"/>
    <col min="17" max="17" width="12.28515625" style="33" customWidth="1"/>
    <col min="18" max="18" width="10" style="32" customWidth="1"/>
    <col min="19" max="19" width="11.5703125" style="32" customWidth="1" outlineLevel="1"/>
    <col min="20" max="20" width="11.7109375" style="32" customWidth="1" outlineLevel="1"/>
    <col min="21" max="21" width="11.140625" style="32" customWidth="1" outlineLevel="1"/>
    <col min="22" max="22" width="44.28515625" style="32" customWidth="1"/>
    <col min="23" max="23" width="62" style="67" customWidth="1"/>
    <col min="24" max="25" width="15.42578125" style="32" customWidth="1" outlineLevel="1"/>
    <col min="26" max="26" width="15.42578125" style="32" customWidth="1" outlineLevel="1" collapsed="1"/>
    <col min="27" max="27" width="9.42578125" style="77" customWidth="1"/>
    <col min="28" max="28" width="43.140625" style="32" customWidth="1"/>
    <col min="29" max="29" width="14.28515625" style="32" hidden="1" customWidth="1" outlineLevel="1"/>
    <col min="30" max="30" width="6.5703125" style="32" hidden="1" customWidth="1" outlineLevel="1"/>
    <col min="31" max="31" width="12" style="32" hidden="1" customWidth="1" outlineLevel="1"/>
    <col min="32" max="32" width="5.42578125" style="32" hidden="1" customWidth="1" outlineLevel="1"/>
    <col min="33" max="33" width="12.7109375" style="32" hidden="1" customWidth="1" outlineLevel="1"/>
    <col min="34" max="34" width="11.7109375" style="32" hidden="1" customWidth="1" outlineLevel="1"/>
    <col min="35" max="35" width="11.7109375" style="32" customWidth="1" collapsed="1"/>
    <col min="36" max="16384" width="9.140625" style="32"/>
  </cols>
  <sheetData>
    <row r="1" spans="1:35" s="68" customFormat="1" ht="42" customHeight="1" x14ac:dyDescent="0.25">
      <c r="A1" s="79" t="s">
        <v>21</v>
      </c>
      <c r="B1" s="74" t="s">
        <v>12</v>
      </c>
      <c r="C1" s="75" t="s">
        <v>28</v>
      </c>
      <c r="D1" s="75" t="s">
        <v>31</v>
      </c>
      <c r="E1" s="75" t="s">
        <v>35</v>
      </c>
      <c r="F1" s="75" t="s">
        <v>38</v>
      </c>
      <c r="G1" s="75" t="s">
        <v>41</v>
      </c>
      <c r="H1" s="75" t="s">
        <v>45</v>
      </c>
      <c r="I1" s="75" t="s">
        <v>49</v>
      </c>
      <c r="J1" s="75" t="s">
        <v>52</v>
      </c>
      <c r="K1" s="75" t="s">
        <v>55</v>
      </c>
      <c r="L1" s="75" t="s">
        <v>58</v>
      </c>
      <c r="M1" s="75" t="s">
        <v>61</v>
      </c>
      <c r="N1" s="75" t="s">
        <v>65</v>
      </c>
      <c r="O1" s="75" t="s">
        <v>68</v>
      </c>
      <c r="P1" s="75" t="s">
        <v>71</v>
      </c>
      <c r="Q1" s="75" t="s">
        <v>74</v>
      </c>
      <c r="R1" s="76" t="s">
        <v>77</v>
      </c>
      <c r="S1" s="75" t="s">
        <v>80</v>
      </c>
      <c r="T1" s="75" t="s">
        <v>84</v>
      </c>
      <c r="U1" s="75" t="s">
        <v>88</v>
      </c>
      <c r="V1" s="86" t="s">
        <v>115</v>
      </c>
      <c r="W1" s="76" t="s">
        <v>116</v>
      </c>
      <c r="X1" s="75" t="s">
        <v>117</v>
      </c>
      <c r="Y1" s="75" t="s">
        <v>118</v>
      </c>
      <c r="Z1" s="75" t="s">
        <v>119</v>
      </c>
      <c r="AA1" s="75" t="s">
        <v>107</v>
      </c>
      <c r="AB1" s="76" t="s">
        <v>111</v>
      </c>
      <c r="AC1" s="75" t="s">
        <v>120</v>
      </c>
      <c r="AD1" s="75" t="s">
        <v>121</v>
      </c>
      <c r="AE1" s="75" t="s">
        <v>122</v>
      </c>
      <c r="AF1" s="75" t="s">
        <v>123</v>
      </c>
      <c r="AG1" s="75" t="s">
        <v>124</v>
      </c>
      <c r="AH1" s="75" t="s">
        <v>125</v>
      </c>
      <c r="AI1" s="75" t="s">
        <v>126</v>
      </c>
    </row>
    <row r="2" spans="1:35" ht="96" x14ac:dyDescent="0.2">
      <c r="A2" s="80" t="str">
        <f>'READ ME FIRST'!$D$12</f>
        <v>PGE</v>
      </c>
      <c r="B2" s="36">
        <f>'READ ME FIRST'!$D$15</f>
        <v>44683</v>
      </c>
      <c r="C2" s="37" t="s">
        <v>127</v>
      </c>
      <c r="D2" s="38" t="str">
        <f>IF(Initiatives!$C2="", "",INDEX('Initiative mapping-DO NOT EDIT'!$L$3:$L$13, MATCH(Initiatives!$C2,'Initiative mapping-DO NOT EDIT'!$K$3:$K$13,0)))</f>
        <v>7.3.1.</v>
      </c>
      <c r="E2" s="81" t="s">
        <v>128</v>
      </c>
      <c r="F2" s="39"/>
      <c r="G2" s="35">
        <f>IF(Initiatives!$E2="","x",IF(Initiatives!$E2="other", Initiatives!$F2, INDEX('Initiative mapping-DO NOT EDIT'!$D$3:$D$100,MATCH(Initiatives!$E2,'Initiative mapping-DO NOT EDIT'!$E$3:$E$100,0))))</f>
        <v>3</v>
      </c>
      <c r="H2" s="39" t="s">
        <v>129</v>
      </c>
      <c r="I2" s="41"/>
      <c r="J2" s="42" t="str">
        <f>_xlfn.CONCAT(Initiatives!$A2,"_", Initiatives!$C2,"_", IF(Initiatives!$E2="","x",IF(Initiatives!$E2="other", Initiatives!$F2, Initiatives!$E2)),"_",Initiatives!$I2, "_",YEAR(Initiatives!$B2))</f>
        <v>PGE_Risk Assessment &amp; Mapping_Ignition probability mapping showing the probability of ignition along the electric lines and equipment  __2022</v>
      </c>
      <c r="K2" s="84">
        <v>358</v>
      </c>
      <c r="L2" s="37"/>
      <c r="M2" s="43"/>
      <c r="N2" s="43"/>
      <c r="O2" s="43"/>
      <c r="P2" s="43"/>
      <c r="Q2" s="43"/>
      <c r="R2" s="43"/>
      <c r="S2" s="43"/>
      <c r="T2" s="43"/>
      <c r="U2" s="43"/>
      <c r="V2" s="58" t="s">
        <v>130</v>
      </c>
      <c r="W2" s="58" t="s">
        <v>131</v>
      </c>
      <c r="X2" s="58"/>
      <c r="Y2" s="58"/>
      <c r="Z2" s="58"/>
      <c r="AA2" s="43" t="s">
        <v>132</v>
      </c>
      <c r="AB2" s="37" t="s">
        <v>133</v>
      </c>
      <c r="AC2" s="44"/>
      <c r="AD2" s="44"/>
      <c r="AE2" s="34"/>
      <c r="AF2" s="45"/>
      <c r="AG2" s="46"/>
      <c r="AH2" s="46"/>
      <c r="AI2" s="69"/>
    </row>
    <row r="3" spans="1:35" ht="84" x14ac:dyDescent="0.2">
      <c r="A3" s="80" t="str">
        <f>'READ ME FIRST'!$D$12</f>
        <v>PGE</v>
      </c>
      <c r="B3" s="36">
        <f>'READ ME FIRST'!$D$15</f>
        <v>44683</v>
      </c>
      <c r="C3" s="37" t="s">
        <v>127</v>
      </c>
      <c r="D3" s="38" t="str">
        <f>IF(Initiatives!$C3="", "",INDEX('Initiative mapping-DO NOT EDIT'!$L$3:$L$13, MATCH(Initiatives!$C3,'Initiative mapping-DO NOT EDIT'!$K$3:$K$13,0)))</f>
        <v>7.3.1.</v>
      </c>
      <c r="E3" s="81" t="s">
        <v>128</v>
      </c>
      <c r="F3" s="39"/>
      <c r="G3" s="35">
        <f>IF(Initiatives!$E3="","x",IF(Initiatives!$E3="other", Initiatives!$F3, INDEX('Initiative mapping-DO NOT EDIT'!$D$3:$D$100,MATCH(Initiatives!$E3,'Initiative mapping-DO NOT EDIT'!$E$3:$E$100,0))))</f>
        <v>3</v>
      </c>
      <c r="H3" s="40" t="s">
        <v>134</v>
      </c>
      <c r="I3" s="41"/>
      <c r="J3" s="42" t="str">
        <f>_xlfn.CONCAT(Initiatives!$A3,"_", Initiatives!$C3,"_", IF(Initiatives!$E3="","x",IF(Initiatives!$E3="other", Initiatives!$F3, Initiatives!$E3)),"_",Initiatives!$I3, "_",YEAR(Initiatives!$B3))</f>
        <v>PGE_Risk Assessment &amp; Mapping_Ignition probability mapping showing the probability of ignition along the electric lines and equipment  __2022</v>
      </c>
      <c r="K3" s="85">
        <v>358</v>
      </c>
      <c r="L3" s="37"/>
      <c r="M3" s="43"/>
      <c r="N3" s="43"/>
      <c r="O3" s="43"/>
      <c r="P3" s="43"/>
      <c r="Q3" s="43"/>
      <c r="R3" s="43"/>
      <c r="S3" s="43"/>
      <c r="T3" s="43"/>
      <c r="U3" s="43"/>
      <c r="V3" s="58" t="s">
        <v>135</v>
      </c>
      <c r="W3" s="58" t="s">
        <v>136</v>
      </c>
      <c r="X3" s="58"/>
      <c r="Y3" s="58"/>
      <c r="Z3" s="58"/>
      <c r="AA3" s="43" t="s">
        <v>132</v>
      </c>
      <c r="AB3" s="37" t="s">
        <v>133</v>
      </c>
      <c r="AC3" s="44"/>
      <c r="AD3" s="44"/>
      <c r="AE3" s="34"/>
      <c r="AF3" s="45"/>
      <c r="AG3" s="46"/>
      <c r="AH3" s="46"/>
      <c r="AI3" s="69"/>
    </row>
    <row r="4" spans="1:35" ht="72" x14ac:dyDescent="0.2">
      <c r="A4" s="80" t="str">
        <f>'READ ME FIRST'!$D$12</f>
        <v>PGE</v>
      </c>
      <c r="B4" s="36">
        <f>'READ ME FIRST'!$D$15</f>
        <v>44683</v>
      </c>
      <c r="C4" s="37" t="s">
        <v>127</v>
      </c>
      <c r="D4" s="38" t="str">
        <f>IF(Initiatives!$C4="", "",INDEX('Initiative mapping-DO NOT EDIT'!$L$3:$L$13, MATCH(Initiatives!$C4,'Initiative mapping-DO NOT EDIT'!$K$3:$K$13,0)))</f>
        <v>7.3.1.</v>
      </c>
      <c r="E4" s="81" t="s">
        <v>137</v>
      </c>
      <c r="F4" s="39"/>
      <c r="G4" s="35">
        <f>IF(Initiatives!$E4="","x",IF(Initiatives!$E4="other", Initiatives!$F4, INDEX('Initiative mapping-DO NOT EDIT'!$D$3:$D$100,MATCH(Initiatives!$E4,'Initiative mapping-DO NOT EDIT'!$E$3:$E$100,0))))</f>
        <v>4</v>
      </c>
      <c r="H4" s="40" t="s">
        <v>138</v>
      </c>
      <c r="I4" s="41"/>
      <c r="J4" s="42" t="str">
        <f>_xlfn.CONCAT(Initiatives!$A4,"_", Initiatives!$C4,"_", IF(Initiatives!$E4="","x",IF(Initiatives!$E4="other", Initiatives!$F4, Initiatives!$E4)),"_",Initiatives!$I4, "_",YEAR(Initiatives!$B4))</f>
        <v>PGE_Risk Assessment &amp; Mapping_Initiative mapping and estimation of wildfire and PSPS risk-reduction impact __2022</v>
      </c>
      <c r="K4" s="85">
        <v>361</v>
      </c>
      <c r="L4" s="37"/>
      <c r="M4" s="43"/>
      <c r="N4" s="43"/>
      <c r="O4" s="43"/>
      <c r="P4" s="43"/>
      <c r="Q4" s="43"/>
      <c r="R4" s="43"/>
      <c r="S4" s="43"/>
      <c r="T4" s="43"/>
      <c r="U4" s="43"/>
      <c r="V4" s="58" t="s">
        <v>139</v>
      </c>
      <c r="W4" s="58" t="s">
        <v>140</v>
      </c>
      <c r="X4" s="58"/>
      <c r="Y4" s="58"/>
      <c r="Z4" s="58"/>
      <c r="AA4" s="43" t="s">
        <v>141</v>
      </c>
      <c r="AB4" s="58" t="s">
        <v>142</v>
      </c>
      <c r="AC4" s="44"/>
      <c r="AD4" s="44"/>
      <c r="AE4" s="34"/>
      <c r="AF4" s="45"/>
      <c r="AG4" s="46"/>
      <c r="AH4" s="46"/>
      <c r="AI4" s="69"/>
    </row>
    <row r="5" spans="1:35" ht="96" x14ac:dyDescent="0.2">
      <c r="A5" s="80" t="str">
        <f>'READ ME FIRST'!$D$12</f>
        <v>PGE</v>
      </c>
      <c r="B5" s="36">
        <f>'READ ME FIRST'!$D$15</f>
        <v>44683</v>
      </c>
      <c r="C5" s="37" t="s">
        <v>127</v>
      </c>
      <c r="D5" s="38" t="str">
        <f>IF(Initiatives!$C5="", "",INDEX('Initiative mapping-DO NOT EDIT'!$L$3:$L$13, MATCH(Initiatives!$C5,'Initiative mapping-DO NOT EDIT'!$K$3:$K$13,0)))</f>
        <v>7.3.1.</v>
      </c>
      <c r="E5" s="81" t="s">
        <v>143</v>
      </c>
      <c r="F5" s="39"/>
      <c r="G5" s="35">
        <f>IF(Initiatives!$E5="","x",IF(Initiatives!$E5="other", Initiatives!$F5, INDEX('Initiative mapping-DO NOT EDIT'!$D$3:$D$100,MATCH(Initiatives!$E5,'Initiative mapping-DO NOT EDIT'!$E$3:$E$100,0))))</f>
        <v>5</v>
      </c>
      <c r="H5" s="39" t="s">
        <v>144</v>
      </c>
      <c r="I5" s="41"/>
      <c r="J5" s="42" t="str">
        <f>_xlfn.CONCAT(Initiatives!$A5,"_", Initiatives!$C5,"_", IF(Initiatives!$E5="","x",IF(Initiatives!$E5="other", Initiatives!$F5, Initiatives!$E5)),"_",Initiatives!$I5, "_",YEAR(Initiatives!$B5))</f>
        <v>PGE_Risk Assessment &amp; Mapping_Match drop simulations showing the potential wildfire consequence of ignitions that occur along the electric lines and equipment  __2022</v>
      </c>
      <c r="K5" s="85">
        <v>364</v>
      </c>
      <c r="L5" s="37"/>
      <c r="M5" s="43"/>
      <c r="N5" s="43"/>
      <c r="O5" s="43"/>
      <c r="P5" s="43"/>
      <c r="Q5" s="43"/>
      <c r="R5" s="43"/>
      <c r="S5" s="43"/>
      <c r="T5" s="43"/>
      <c r="U5" s="43"/>
      <c r="V5" s="58" t="s">
        <v>145</v>
      </c>
      <c r="W5" s="58" t="s">
        <v>146</v>
      </c>
      <c r="X5" s="58"/>
      <c r="Y5" s="58"/>
      <c r="Z5" s="58"/>
      <c r="AA5" s="43" t="s">
        <v>141</v>
      </c>
      <c r="AB5" s="58" t="s">
        <v>147</v>
      </c>
      <c r="AC5" s="44"/>
      <c r="AD5" s="44"/>
      <c r="AE5" s="34"/>
      <c r="AF5" s="45"/>
      <c r="AG5" s="46"/>
      <c r="AH5" s="46"/>
      <c r="AI5" s="69"/>
    </row>
    <row r="6" spans="1:35" ht="96" x14ac:dyDescent="0.2">
      <c r="A6" s="80" t="str">
        <f>'READ ME FIRST'!$D$12</f>
        <v>PGE</v>
      </c>
      <c r="B6" s="36">
        <f>'READ ME FIRST'!$D$15</f>
        <v>44683</v>
      </c>
      <c r="C6" s="37" t="s">
        <v>127</v>
      </c>
      <c r="D6" s="38" t="str">
        <f>IF(Initiatives!$C6="", "",INDEX('Initiative mapping-DO NOT EDIT'!$L$3:$L$13, MATCH(Initiatives!$C6,'Initiative mapping-DO NOT EDIT'!$K$3:$K$13,0)))</f>
        <v>7.3.1.</v>
      </c>
      <c r="E6" s="81" t="s">
        <v>143</v>
      </c>
      <c r="F6" s="39"/>
      <c r="G6" s="35">
        <f>IF(Initiatives!$E6="","x",IF(Initiatives!$E6="other", Initiatives!$F6, INDEX('Initiative mapping-DO NOT EDIT'!$D$3:$D$100,MATCH(Initiatives!$E6,'Initiative mapping-DO NOT EDIT'!$E$3:$E$100,0))))</f>
        <v>5</v>
      </c>
      <c r="H6" s="39" t="s">
        <v>148</v>
      </c>
      <c r="I6" s="41"/>
      <c r="J6" s="42" t="str">
        <f>_xlfn.CONCAT(Initiatives!$A6,"_", Initiatives!$C6,"_", IF(Initiatives!$E6="","x",IF(Initiatives!$E6="other", Initiatives!$F6, Initiatives!$E6)),"_",Initiatives!$I6, "_",YEAR(Initiatives!$B6))</f>
        <v>PGE_Risk Assessment &amp; Mapping_Match drop simulations showing the potential wildfire consequence of ignitions that occur along the electric lines and equipment  __2022</v>
      </c>
      <c r="K6" s="85">
        <v>364</v>
      </c>
      <c r="L6" s="37"/>
      <c r="M6" s="43"/>
      <c r="N6" s="43"/>
      <c r="O6" s="43"/>
      <c r="P6" s="43"/>
      <c r="Q6" s="43"/>
      <c r="R6" s="43"/>
      <c r="S6" s="43"/>
      <c r="T6" s="43"/>
      <c r="U6" s="43"/>
      <c r="V6" s="58" t="s">
        <v>149</v>
      </c>
      <c r="W6" s="58" t="s">
        <v>150</v>
      </c>
      <c r="X6" s="58"/>
      <c r="Y6" s="58"/>
      <c r="Z6" s="58"/>
      <c r="AA6" s="43" t="s">
        <v>141</v>
      </c>
      <c r="AB6" s="58" t="s">
        <v>151</v>
      </c>
      <c r="AC6" s="44"/>
      <c r="AD6" s="44"/>
      <c r="AE6" s="34"/>
      <c r="AF6" s="45"/>
      <c r="AG6" s="46"/>
      <c r="AH6" s="46"/>
      <c r="AI6" s="69"/>
    </row>
    <row r="7" spans="1:35" ht="60" x14ac:dyDescent="0.2">
      <c r="A7" s="80" t="str">
        <f>'READ ME FIRST'!$D$12</f>
        <v>PGE</v>
      </c>
      <c r="B7" s="36">
        <f>'READ ME FIRST'!$D$15</f>
        <v>44683</v>
      </c>
      <c r="C7" s="37" t="s">
        <v>152</v>
      </c>
      <c r="D7" s="38" t="str">
        <f>IF(Initiatives!$C7="", "",INDEX('Initiative mapping-DO NOT EDIT'!$L$3:$L$13, MATCH(Initiatives!$C7,'Initiative mapping-DO NOT EDIT'!$K$3:$K$13,0)))</f>
        <v>7.3.2.</v>
      </c>
      <c r="E7" s="81" t="s">
        <v>153</v>
      </c>
      <c r="F7" s="39"/>
      <c r="G7" s="35">
        <f>IF(Initiatives!$E7="","x",IF(Initiatives!$E7="other", Initiatives!$F7, INDEX('Initiative mapping-DO NOT EDIT'!$D$3:$D$100,MATCH(Initiatives!$E7,'Initiative mapping-DO NOT EDIT'!$E$3:$E$100,0))))</f>
        <v>1</v>
      </c>
      <c r="H7" s="39" t="s">
        <v>154</v>
      </c>
      <c r="I7" s="41"/>
      <c r="J7" s="42" t="str">
        <f>_xlfn.CONCAT(Initiatives!$A7,"_", Initiatives!$C7,"_", IF(Initiatives!$E7="","x",IF(Initiatives!$E7="other", Initiatives!$F7, Initiatives!$E7)),"_",Initiatives!$I7, "_",YEAR(Initiatives!$B7))</f>
        <v>PGE_Situational Awareness &amp; Forecasting_Advanced weather monitoring and weather stations __2022</v>
      </c>
      <c r="K7" s="85">
        <v>367</v>
      </c>
      <c r="L7" s="37"/>
      <c r="M7" s="43"/>
      <c r="N7" s="43"/>
      <c r="O7" s="43"/>
      <c r="P7" s="43"/>
      <c r="Q7" s="43"/>
      <c r="R7" s="43"/>
      <c r="S7" s="43"/>
      <c r="T7" s="43"/>
      <c r="U7" s="43"/>
      <c r="V7" s="58" t="s">
        <v>155</v>
      </c>
      <c r="W7" s="63" t="s">
        <v>156</v>
      </c>
      <c r="X7" s="58"/>
      <c r="Y7" s="58"/>
      <c r="Z7" s="58"/>
      <c r="AA7" s="43" t="s">
        <v>132</v>
      </c>
      <c r="AB7" s="37" t="s">
        <v>133</v>
      </c>
      <c r="AC7" s="44"/>
      <c r="AD7" s="44"/>
      <c r="AE7" s="34"/>
      <c r="AF7" s="45"/>
      <c r="AG7" s="46"/>
      <c r="AH7" s="46"/>
      <c r="AI7" s="69"/>
    </row>
    <row r="8" spans="1:35" ht="84" x14ac:dyDescent="0.2">
      <c r="A8" s="80" t="str">
        <f>'READ ME FIRST'!$D$12</f>
        <v>PGE</v>
      </c>
      <c r="B8" s="36">
        <f>'READ ME FIRST'!$D$15</f>
        <v>44683</v>
      </c>
      <c r="C8" s="37" t="s">
        <v>152</v>
      </c>
      <c r="D8" s="38" t="str">
        <f>IF(Initiatives!$C8="", "",INDEX('Initiative mapping-DO NOT EDIT'!$L$3:$L$13, MATCH(Initiatives!$C8,'Initiative mapping-DO NOT EDIT'!$K$3:$K$13,0)))</f>
        <v>7.3.2.</v>
      </c>
      <c r="E8" s="81" t="s">
        <v>153</v>
      </c>
      <c r="F8" s="39"/>
      <c r="G8" s="35">
        <f>IF(Initiatives!$E8="","x",IF(Initiatives!$E8="other", Initiatives!$F8, INDEX('Initiative mapping-DO NOT EDIT'!$D$3:$D$100,MATCH(Initiatives!$E8,'Initiative mapping-DO NOT EDIT'!$E$3:$E$100,0))))</f>
        <v>1</v>
      </c>
      <c r="H8" s="39" t="s">
        <v>157</v>
      </c>
      <c r="I8" s="41"/>
      <c r="J8" s="42" t="str">
        <f>_xlfn.CONCAT(Initiatives!$A8,"_", Initiatives!$C8,"_", IF(Initiatives!$E8="","x",IF(Initiatives!$E8="other", Initiatives!$F8, Initiatives!$E8)),"_",Initiatives!$I8, "_",YEAR(Initiatives!$B8))</f>
        <v>PGE_Situational Awareness &amp; Forecasting_Advanced weather monitoring and weather stations __2022</v>
      </c>
      <c r="K8" s="85">
        <v>374</v>
      </c>
      <c r="L8" s="37" t="s">
        <v>158</v>
      </c>
      <c r="M8" s="43">
        <v>100</v>
      </c>
      <c r="N8" s="43">
        <v>5</v>
      </c>
      <c r="O8" s="43">
        <v>40</v>
      </c>
      <c r="P8" s="43">
        <v>85</v>
      </c>
      <c r="Q8" s="43">
        <v>100</v>
      </c>
      <c r="R8" s="43">
        <v>5</v>
      </c>
      <c r="S8" s="43"/>
      <c r="T8" s="43"/>
      <c r="U8" s="43"/>
      <c r="V8" s="58" t="s">
        <v>159</v>
      </c>
      <c r="W8" s="70" t="s">
        <v>160</v>
      </c>
      <c r="X8" s="58"/>
      <c r="Y8" s="58"/>
      <c r="Z8" s="58"/>
      <c r="AA8" s="43" t="s">
        <v>132</v>
      </c>
      <c r="AB8" s="37" t="s">
        <v>133</v>
      </c>
      <c r="AC8" s="44"/>
      <c r="AD8" s="44"/>
      <c r="AE8" s="34"/>
      <c r="AF8" s="45"/>
      <c r="AG8" s="46"/>
      <c r="AH8" s="46"/>
      <c r="AI8" s="69"/>
    </row>
    <row r="9" spans="1:35" ht="60" x14ac:dyDescent="0.2">
      <c r="A9" s="80" t="str">
        <f>'READ ME FIRST'!$D$12</f>
        <v>PGE</v>
      </c>
      <c r="B9" s="36">
        <f>'READ ME FIRST'!$D$15</f>
        <v>44683</v>
      </c>
      <c r="C9" s="37" t="s">
        <v>152</v>
      </c>
      <c r="D9" s="38" t="str">
        <f>IF(Initiatives!$C9="", "",INDEX('Initiative mapping-DO NOT EDIT'!$L$3:$L$13, MATCH(Initiatives!$C9,'Initiative mapping-DO NOT EDIT'!$K$3:$K$13,0)))</f>
        <v>7.3.2.</v>
      </c>
      <c r="E9" s="81" t="s">
        <v>153</v>
      </c>
      <c r="F9" s="39"/>
      <c r="G9" s="35">
        <f>IF(Initiatives!$E9="","x",IF(Initiatives!$E9="other", Initiatives!$F9, INDEX('Initiative mapping-DO NOT EDIT'!$D$3:$D$100,MATCH(Initiatives!$E9,'Initiative mapping-DO NOT EDIT'!$E$3:$E$100,0))))</f>
        <v>1</v>
      </c>
      <c r="H9" s="39" t="s">
        <v>161</v>
      </c>
      <c r="I9" s="41"/>
      <c r="J9" s="42" t="str">
        <f>_xlfn.CONCAT(Initiatives!$A9,"_", Initiatives!$C9,"_", IF(Initiatives!$E9="","x",IF(Initiatives!$E9="other", Initiatives!$F9, Initiatives!$E9)),"_",Initiatives!$I9, "_",YEAR(Initiatives!$B9))</f>
        <v>PGE_Situational Awareness &amp; Forecasting_Advanced weather monitoring and weather stations __2022</v>
      </c>
      <c r="K9" s="85">
        <v>378</v>
      </c>
      <c r="L9" s="37" t="s">
        <v>162</v>
      </c>
      <c r="M9" s="43">
        <v>98</v>
      </c>
      <c r="N9" s="43">
        <v>8</v>
      </c>
      <c r="O9" s="43">
        <v>51</v>
      </c>
      <c r="P9" s="43">
        <v>90</v>
      </c>
      <c r="Q9" s="43">
        <v>98</v>
      </c>
      <c r="R9" s="43">
        <v>21</v>
      </c>
      <c r="S9" s="43"/>
      <c r="T9" s="43"/>
      <c r="U9" s="43"/>
      <c r="V9" s="58" t="s">
        <v>163</v>
      </c>
      <c r="W9" s="58" t="s">
        <v>164</v>
      </c>
      <c r="X9" s="58"/>
      <c r="Y9" s="58"/>
      <c r="Z9" s="58"/>
      <c r="AA9" s="43" t="s">
        <v>132</v>
      </c>
      <c r="AB9" s="37" t="s">
        <v>133</v>
      </c>
      <c r="AC9" s="44"/>
      <c r="AD9" s="44"/>
      <c r="AE9" s="34"/>
      <c r="AF9" s="45"/>
      <c r="AG9" s="46"/>
      <c r="AH9" s="46"/>
      <c r="AI9" s="69"/>
    </row>
    <row r="10" spans="1:35" ht="72" x14ac:dyDescent="0.2">
      <c r="A10" s="80" t="str">
        <f>'READ ME FIRST'!$D$12</f>
        <v>PGE</v>
      </c>
      <c r="B10" s="36">
        <f>'READ ME FIRST'!$D$15</f>
        <v>44683</v>
      </c>
      <c r="C10" s="37" t="s">
        <v>152</v>
      </c>
      <c r="D10" s="38" t="str">
        <f>IF(Initiatives!$C10="", "",INDEX('Initiative mapping-DO NOT EDIT'!$L$3:$L$13, MATCH(Initiatives!$C10,'Initiative mapping-DO NOT EDIT'!$K$3:$K$13,0)))</f>
        <v>7.3.2.</v>
      </c>
      <c r="E10" s="81" t="s">
        <v>165</v>
      </c>
      <c r="F10" s="39"/>
      <c r="G10" s="35">
        <f>IF(Initiatives!$E10="","x",IF(Initiatives!$E10="other", Initiatives!$F10, INDEX('Initiative mapping-DO NOT EDIT'!$D$3:$D$100,MATCH(Initiatives!$E10,'Initiative mapping-DO NOT EDIT'!$E$3:$E$100,0))))</f>
        <v>2</v>
      </c>
      <c r="H10" s="49" t="s">
        <v>166</v>
      </c>
      <c r="I10" s="41"/>
      <c r="J10" s="42" t="str">
        <f>_xlfn.CONCAT(Initiatives!$A10,"_", Initiatives!$C10,"_", IF(Initiatives!$E10="","x",IF(Initiatives!$E10="other", Initiatives!$F10, Initiatives!$E10)),"_",Initiatives!$I10, "_",YEAR(Initiatives!$B10))</f>
        <v>PGE_Situational Awareness &amp; Forecasting_Continuous monitoring sensors __2022</v>
      </c>
      <c r="K10" s="85">
        <v>392</v>
      </c>
      <c r="L10" s="37" t="s">
        <v>167</v>
      </c>
      <c r="M10" s="43">
        <v>40</v>
      </c>
      <c r="N10" s="43">
        <v>5</v>
      </c>
      <c r="O10" s="43">
        <v>10</v>
      </c>
      <c r="P10" s="43">
        <v>25</v>
      </c>
      <c r="Q10" s="43">
        <v>40</v>
      </c>
      <c r="R10" s="43">
        <v>12</v>
      </c>
      <c r="S10" s="43"/>
      <c r="T10" s="43"/>
      <c r="U10" s="43"/>
      <c r="V10" s="58" t="s">
        <v>168</v>
      </c>
      <c r="W10" s="70" t="s">
        <v>169</v>
      </c>
      <c r="X10" s="58"/>
      <c r="Y10" s="58"/>
      <c r="Z10" s="58"/>
      <c r="AA10" s="43" t="s">
        <v>132</v>
      </c>
      <c r="AB10" s="37" t="s">
        <v>133</v>
      </c>
      <c r="AC10" s="44"/>
      <c r="AD10" s="44"/>
      <c r="AE10" s="34"/>
      <c r="AF10" s="45"/>
      <c r="AG10" s="46"/>
      <c r="AH10" s="46"/>
      <c r="AI10" s="69"/>
    </row>
    <row r="11" spans="1:35" s="33" customFormat="1" ht="60" x14ac:dyDescent="0.2">
      <c r="A11" s="80" t="str">
        <f>'READ ME FIRST'!$D$12</f>
        <v>PGE</v>
      </c>
      <c r="B11" s="36">
        <f>'READ ME FIRST'!$D$15</f>
        <v>44683</v>
      </c>
      <c r="C11" s="37" t="s">
        <v>152</v>
      </c>
      <c r="D11" s="38" t="str">
        <f>IF(Initiatives!$C11="", "",INDEX('Initiative mapping-DO NOT EDIT'!$L$3:$L$13, MATCH(Initiatives!$C11,'Initiative mapping-DO NOT EDIT'!$K$3:$K$13,0)))</f>
        <v>7.3.2.</v>
      </c>
      <c r="E11" s="81" t="s">
        <v>165</v>
      </c>
      <c r="F11" s="39"/>
      <c r="G11" s="35">
        <f>IF(Initiatives!$E11="","x",IF(Initiatives!$E11="other", Initiatives!$F11, INDEX('Initiative mapping-DO NOT EDIT'!$D$3:$D$100,MATCH(Initiatives!$E11,'Initiative mapping-DO NOT EDIT'!$E$3:$E$100,0))))</f>
        <v>2</v>
      </c>
      <c r="H11" s="39" t="s">
        <v>170</v>
      </c>
      <c r="I11" s="41"/>
      <c r="J11" s="42" t="str">
        <f>_xlfn.CONCAT(Initiatives!$A11,"_", Initiatives!$C11,"_", IF(Initiatives!$E11="","x",IF(Initiatives!$E11="other", Initiatives!$F11, Initiatives!$E11)),"_",Initiatives!$I11, "_",YEAR(Initiatives!$B11))</f>
        <v>PGE_Situational Awareness &amp; Forecasting_Continuous monitoring sensors __2022</v>
      </c>
      <c r="K11" s="85">
        <v>395</v>
      </c>
      <c r="L11" s="37" t="s">
        <v>171</v>
      </c>
      <c r="M11" s="43">
        <v>2</v>
      </c>
      <c r="N11" s="43">
        <v>0</v>
      </c>
      <c r="O11" s="43">
        <v>0</v>
      </c>
      <c r="P11" s="43">
        <v>1</v>
      </c>
      <c r="Q11" s="43">
        <v>2</v>
      </c>
      <c r="R11" s="43">
        <v>0</v>
      </c>
      <c r="S11" s="43"/>
      <c r="T11" s="43"/>
      <c r="U11" s="43"/>
      <c r="V11" s="58" t="s">
        <v>172</v>
      </c>
      <c r="W11" s="58" t="s">
        <v>173</v>
      </c>
      <c r="X11" s="63"/>
      <c r="Y11" s="58"/>
      <c r="Z11" s="58"/>
      <c r="AA11" s="43" t="s">
        <v>132</v>
      </c>
      <c r="AB11" s="37" t="s">
        <v>133</v>
      </c>
      <c r="AC11" s="44"/>
      <c r="AD11" s="44"/>
      <c r="AE11" s="34"/>
      <c r="AF11" s="45"/>
      <c r="AG11" s="46"/>
      <c r="AH11" s="46"/>
      <c r="AI11" s="69"/>
    </row>
    <row r="12" spans="1:35" s="33" customFormat="1" ht="60" x14ac:dyDescent="0.2">
      <c r="A12" s="80" t="str">
        <f>'READ ME FIRST'!$D$12</f>
        <v>PGE</v>
      </c>
      <c r="B12" s="36">
        <f>'READ ME FIRST'!$D$15</f>
        <v>44683</v>
      </c>
      <c r="C12" s="37" t="s">
        <v>152</v>
      </c>
      <c r="D12" s="38" t="str">
        <f>IF(Initiatives!$C12="", "",INDEX('Initiative mapping-DO NOT EDIT'!$L$3:$L$13, MATCH(Initiatives!$C12,'Initiative mapping-DO NOT EDIT'!$K$3:$K$13,0)))</f>
        <v>7.3.2.</v>
      </c>
      <c r="E12" s="81" t="s">
        <v>165</v>
      </c>
      <c r="F12" s="39"/>
      <c r="G12" s="35">
        <f>IF(Initiatives!$E12="","x",IF(Initiatives!$E12="other", Initiatives!$F12, INDEX('Initiative mapping-DO NOT EDIT'!$D$3:$D$100,MATCH(Initiatives!$E12,'Initiative mapping-DO NOT EDIT'!$E$3:$E$100,0))))</f>
        <v>2</v>
      </c>
      <c r="H12" s="39" t="s">
        <v>174</v>
      </c>
      <c r="I12" s="41"/>
      <c r="J12" s="42" t="str">
        <f>_xlfn.CONCAT(Initiatives!$A12,"_", Initiatives!$C12,"_", IF(Initiatives!$E12="","x",IF(Initiatives!$E12="other", Initiatives!$F12, Initiatives!$E12)),"_",Initiatives!$I12, "_",YEAR(Initiatives!$B12))</f>
        <v>PGE_Situational Awareness &amp; Forecasting_Continuous monitoring sensors __2022</v>
      </c>
      <c r="K12" s="85">
        <v>401</v>
      </c>
      <c r="L12" s="37" t="s">
        <v>171</v>
      </c>
      <c r="M12" s="43">
        <v>40</v>
      </c>
      <c r="N12" s="43">
        <v>0</v>
      </c>
      <c r="O12" s="43">
        <v>10</v>
      </c>
      <c r="P12" s="43">
        <v>40</v>
      </c>
      <c r="Q12" s="43">
        <v>40</v>
      </c>
      <c r="R12" s="43">
        <v>0</v>
      </c>
      <c r="S12" s="43"/>
      <c r="T12" s="43"/>
      <c r="U12" s="43"/>
      <c r="V12" s="58" t="s">
        <v>175</v>
      </c>
      <c r="W12" s="58" t="s">
        <v>173</v>
      </c>
      <c r="X12" s="63"/>
      <c r="Y12" s="58"/>
      <c r="Z12" s="58"/>
      <c r="AA12" s="43" t="s">
        <v>132</v>
      </c>
      <c r="AB12" s="37" t="s">
        <v>133</v>
      </c>
      <c r="AC12" s="44"/>
      <c r="AD12" s="44"/>
      <c r="AE12" s="34"/>
      <c r="AF12" s="45"/>
      <c r="AG12" s="46"/>
      <c r="AH12" s="46"/>
      <c r="AI12" s="69"/>
    </row>
    <row r="13" spans="1:35" s="33" customFormat="1" ht="60" x14ac:dyDescent="0.2">
      <c r="A13" s="80" t="str">
        <f>'READ ME FIRST'!$D$12</f>
        <v>PGE</v>
      </c>
      <c r="B13" s="36">
        <f>'READ ME FIRST'!$D$15</f>
        <v>44683</v>
      </c>
      <c r="C13" s="37" t="s">
        <v>176</v>
      </c>
      <c r="D13" s="38" t="str">
        <f>IF(Initiatives!$C13="", "",INDEX('Initiative mapping-DO NOT EDIT'!$L$3:$L$13, MATCH(Initiatives!$C13,'Initiative mapping-DO NOT EDIT'!$K$3:$K$13,0)))</f>
        <v>7.3.3.</v>
      </c>
      <c r="E13" s="81" t="s">
        <v>177</v>
      </c>
      <c r="F13" s="39"/>
      <c r="G13" s="35">
        <f>IF(Initiatives!$E13="","x",IF(Initiatives!$E13="other", Initiatives!$F13, INDEX('Initiative mapping-DO NOT EDIT'!$D$3:$D$100,MATCH(Initiatives!$E13,'Initiative mapping-DO NOT EDIT'!$E$3:$E$100,0))))</f>
        <v>7</v>
      </c>
      <c r="H13" s="39" t="s">
        <v>178</v>
      </c>
      <c r="I13" s="41"/>
      <c r="J13" s="42" t="str">
        <f>_xlfn.CONCAT(Initiatives!$A13,"_", Initiatives!$C13,"_", IF(Initiatives!$E13="","x",IF(Initiatives!$E13="other", Initiatives!$F13, Initiatives!$E13)),"_",Initiatives!$I13, "_",YEAR(Initiatives!$B13))</f>
        <v>PGE_Grid Design &amp; System Hardening_Expulsion fuse replacement  __2022</v>
      </c>
      <c r="K13" s="85">
        <v>446</v>
      </c>
      <c r="L13" s="37" t="s">
        <v>179</v>
      </c>
      <c r="M13" s="43">
        <v>3000</v>
      </c>
      <c r="N13" s="43">
        <v>300</v>
      </c>
      <c r="O13" s="43">
        <v>1360</v>
      </c>
      <c r="P13" s="43">
        <v>2430</v>
      </c>
      <c r="Q13" s="43">
        <v>3000</v>
      </c>
      <c r="R13" s="43">
        <v>831</v>
      </c>
      <c r="S13" s="43"/>
      <c r="T13" s="43"/>
      <c r="U13" s="43"/>
      <c r="V13" s="58" t="s">
        <v>180</v>
      </c>
      <c r="W13" s="70" t="s">
        <v>181</v>
      </c>
      <c r="X13" s="63"/>
      <c r="Y13" s="58"/>
      <c r="Z13" s="58"/>
      <c r="AA13" s="43" t="s">
        <v>132</v>
      </c>
      <c r="AB13" s="37" t="s">
        <v>133</v>
      </c>
      <c r="AC13" s="44"/>
      <c r="AD13" s="44"/>
      <c r="AE13" s="34"/>
      <c r="AF13" s="45"/>
      <c r="AG13" s="46"/>
      <c r="AH13" s="46"/>
      <c r="AI13" s="69"/>
    </row>
    <row r="14" spans="1:35" s="33" customFormat="1" ht="84" x14ac:dyDescent="0.2">
      <c r="A14" s="80" t="str">
        <f>'READ ME FIRST'!$D$12</f>
        <v>PGE</v>
      </c>
      <c r="B14" s="36">
        <f>'READ ME FIRST'!$D$15</f>
        <v>44683</v>
      </c>
      <c r="C14" s="37" t="s">
        <v>176</v>
      </c>
      <c r="D14" s="38" t="str">
        <f>IF(Initiatives!$C14="", "",INDEX('Initiative mapping-DO NOT EDIT'!$L$3:$L$13, MATCH(Initiatives!$C14,'Initiative mapping-DO NOT EDIT'!$K$3:$K$13,0)))</f>
        <v>7.3.3.</v>
      </c>
      <c r="E14" s="81" t="s">
        <v>182</v>
      </c>
      <c r="F14" s="39"/>
      <c r="G14" s="35">
        <f>IF(Initiatives!$E14="","x",IF(Initiatives!$E14="other", Initiatives!$F14, INDEX('Initiative mapping-DO NOT EDIT'!$D$3:$D$100,MATCH(Initiatives!$E14,'Initiative mapping-DO NOT EDIT'!$E$3:$E$100,0))))</f>
        <v>8</v>
      </c>
      <c r="H14" s="39" t="s">
        <v>183</v>
      </c>
      <c r="I14" s="48" t="s">
        <v>184</v>
      </c>
      <c r="J14" s="42" t="str">
        <f>_xlfn.CONCAT(Initiatives!$A14,"_", Initiatives!$C14,"_", IF(Initiatives!$E14="","x",IF(Initiatives!$E14="other", Initiatives!$F14, Initiatives!$E14)),"_",Initiatives!$I14, "_",YEAR(Initiatives!$B14))</f>
        <v>PGE_Grid Design &amp; System Hardening_Grid topology improvements to mitigate or reduce PSPS events  _GhLogID_2022</v>
      </c>
      <c r="K14" s="85">
        <v>450</v>
      </c>
      <c r="L14" s="37" t="s">
        <v>185</v>
      </c>
      <c r="M14" s="43">
        <v>100</v>
      </c>
      <c r="N14" s="43">
        <v>0</v>
      </c>
      <c r="O14" s="43">
        <v>70</v>
      </c>
      <c r="P14" s="43">
        <v>100</v>
      </c>
      <c r="Q14" s="43">
        <v>100</v>
      </c>
      <c r="R14" s="43">
        <v>4</v>
      </c>
      <c r="S14" s="43"/>
      <c r="T14" s="43"/>
      <c r="U14" s="43"/>
      <c r="V14" s="58" t="s">
        <v>186</v>
      </c>
      <c r="W14" s="58" t="s">
        <v>187</v>
      </c>
      <c r="X14" s="58"/>
      <c r="Y14" s="58"/>
      <c r="Z14" s="58"/>
      <c r="AA14" s="43" t="s">
        <v>132</v>
      </c>
      <c r="AB14" s="37" t="s">
        <v>133</v>
      </c>
      <c r="AC14" s="44"/>
      <c r="AD14" s="44"/>
      <c r="AE14" s="34"/>
      <c r="AF14" s="45"/>
      <c r="AG14" s="46"/>
      <c r="AH14" s="46"/>
      <c r="AI14" s="71"/>
    </row>
    <row r="15" spans="1:35" s="33" customFormat="1" ht="84" x14ac:dyDescent="0.2">
      <c r="A15" s="80" t="str">
        <f>'READ ME FIRST'!$D$12</f>
        <v>PGE</v>
      </c>
      <c r="B15" s="36">
        <f>'READ ME FIRST'!$D$15</f>
        <v>44683</v>
      </c>
      <c r="C15" s="37" t="s">
        <v>176</v>
      </c>
      <c r="D15" s="38" t="str">
        <f>IF(Initiatives!$C15="", "",INDEX('Initiative mapping-DO NOT EDIT'!$L$3:$L$13, MATCH(Initiatives!$C15,'Initiative mapping-DO NOT EDIT'!$K$3:$K$13,0)))</f>
        <v>7.3.3.</v>
      </c>
      <c r="E15" s="81" t="s">
        <v>182</v>
      </c>
      <c r="F15" s="39"/>
      <c r="G15" s="35">
        <f>IF(Initiatives!$E15="","x",IF(Initiatives!$E15="other", Initiatives!$F15, INDEX('Initiative mapping-DO NOT EDIT'!$D$3:$D$100,MATCH(Initiatives!$E15,'Initiative mapping-DO NOT EDIT'!$E$3:$E$100,0))))</f>
        <v>8</v>
      </c>
      <c r="H15" s="39" t="s">
        <v>188</v>
      </c>
      <c r="I15" s="48" t="s">
        <v>184</v>
      </c>
      <c r="J15" s="42" t="str">
        <f>_xlfn.CONCAT(Initiatives!$A15,"_", Initiatives!$C15,"_", IF(Initiatives!$E15="","x",IF(Initiatives!$E15="other", Initiatives!$F15, Initiatives!$E15)),"_",Initiatives!$I15, "_",YEAR(Initiatives!$B15))</f>
        <v>PGE_Grid Design &amp; System Hardening_Grid topology improvements to mitigate or reduce PSPS events  _GhLogID_2022</v>
      </c>
      <c r="K15" s="85">
        <v>454</v>
      </c>
      <c r="L15" s="37" t="s">
        <v>189</v>
      </c>
      <c r="M15" s="43">
        <v>15</v>
      </c>
      <c r="N15" s="43">
        <v>1</v>
      </c>
      <c r="O15" s="43">
        <v>8</v>
      </c>
      <c r="P15" s="43">
        <v>15</v>
      </c>
      <c r="Q15" s="43">
        <v>15</v>
      </c>
      <c r="R15" s="43">
        <v>1</v>
      </c>
      <c r="S15" s="43"/>
      <c r="T15" s="43"/>
      <c r="U15" s="43"/>
      <c r="V15" s="58" t="s">
        <v>190</v>
      </c>
      <c r="W15" s="70" t="s">
        <v>191</v>
      </c>
      <c r="X15" s="58"/>
      <c r="Y15" s="58"/>
      <c r="Z15" s="58"/>
      <c r="AA15" s="43" t="s">
        <v>132</v>
      </c>
      <c r="AB15" s="37" t="s">
        <v>133</v>
      </c>
      <c r="AC15" s="44"/>
      <c r="AD15" s="44"/>
      <c r="AE15" s="34"/>
      <c r="AF15" s="47"/>
      <c r="AG15" s="46"/>
      <c r="AH15" s="46"/>
      <c r="AI15" s="69"/>
    </row>
    <row r="16" spans="1:35" s="33" customFormat="1" ht="108" x14ac:dyDescent="0.2">
      <c r="A16" s="80" t="str">
        <f>'READ ME FIRST'!$D$12</f>
        <v>PGE</v>
      </c>
      <c r="B16" s="36">
        <f>'READ ME FIRST'!$D$15</f>
        <v>44683</v>
      </c>
      <c r="C16" s="37" t="s">
        <v>176</v>
      </c>
      <c r="D16" s="38" t="str">
        <f>IF(Initiatives!$C16="", "",INDEX('Initiative mapping-DO NOT EDIT'!$L$3:$L$13, MATCH(Initiatives!$C16,'Initiative mapping-DO NOT EDIT'!$K$3:$K$13,0)))</f>
        <v>7.3.3.</v>
      </c>
      <c r="E16" s="81" t="s">
        <v>182</v>
      </c>
      <c r="F16" s="39"/>
      <c r="G16" s="35">
        <f>IF(Initiatives!$E16="","x",IF(Initiatives!$E16="other", Initiatives!$F16, INDEX('Initiative mapping-DO NOT EDIT'!$D$3:$D$100,MATCH(Initiatives!$E16,'Initiative mapping-DO NOT EDIT'!$E$3:$E$100,0))))</f>
        <v>8</v>
      </c>
      <c r="H16" s="39" t="s">
        <v>192</v>
      </c>
      <c r="I16" s="48" t="s">
        <v>184</v>
      </c>
      <c r="J16" s="42" t="str">
        <f>_xlfn.CONCAT(Initiatives!$A16,"_", Initiatives!$C16,"_", IF(Initiatives!$E16="","x",IF(Initiatives!$E16="other", Initiatives!$F16, Initiatives!$E16)),"_",Initiatives!$I16, "_",YEAR(Initiatives!$B16))</f>
        <v>PGE_Grid Design &amp; System Hardening_Grid topology improvements to mitigate or reduce PSPS events  _GhLogID_2022</v>
      </c>
      <c r="K16" s="85">
        <v>457</v>
      </c>
      <c r="L16" s="37" t="s">
        <v>193</v>
      </c>
      <c r="M16" s="43">
        <v>50</v>
      </c>
      <c r="N16" s="43">
        <v>0</v>
      </c>
      <c r="O16" s="43">
        <v>23</v>
      </c>
      <c r="P16" s="43">
        <v>39</v>
      </c>
      <c r="Q16" s="43">
        <v>50</v>
      </c>
      <c r="R16" s="43">
        <v>1</v>
      </c>
      <c r="S16" s="43"/>
      <c r="T16" s="43"/>
      <c r="U16" s="43"/>
      <c r="V16" s="58" t="s">
        <v>194</v>
      </c>
      <c r="W16" s="58" t="s">
        <v>195</v>
      </c>
      <c r="X16" s="63"/>
      <c r="Y16" s="58"/>
      <c r="Z16" s="58"/>
      <c r="AA16" s="43" t="s">
        <v>132</v>
      </c>
      <c r="AB16" s="37" t="s">
        <v>133</v>
      </c>
      <c r="AC16" s="44"/>
      <c r="AD16" s="44"/>
      <c r="AE16" s="34"/>
      <c r="AF16" s="47"/>
      <c r="AG16" s="46"/>
      <c r="AH16" s="46"/>
      <c r="AI16" s="71"/>
    </row>
    <row r="17" spans="1:35" s="33" customFormat="1" ht="91.5" customHeight="1" x14ac:dyDescent="0.2">
      <c r="A17" s="80" t="str">
        <f>'READ ME FIRST'!$D$12</f>
        <v>PGE</v>
      </c>
      <c r="B17" s="36">
        <f>'READ ME FIRST'!$D$15</f>
        <v>44683</v>
      </c>
      <c r="C17" s="37" t="s">
        <v>176</v>
      </c>
      <c r="D17" s="38" t="str">
        <f>IF(Initiatives!$C17="", "",INDEX('Initiative mapping-DO NOT EDIT'!$L$3:$L$13, MATCH(Initiatives!$C17,'Initiative mapping-DO NOT EDIT'!$K$3:$K$13,0)))</f>
        <v>7.3.3.</v>
      </c>
      <c r="E17" s="81" t="s">
        <v>196</v>
      </c>
      <c r="F17" s="39"/>
      <c r="G17" s="35">
        <f>IF(Initiatives!$E17="","x",IF(Initiatives!$E17="other", Initiatives!$F17, INDEX('Initiative mapping-DO NOT EDIT'!$D$3:$D$100,MATCH(Initiatives!$E17,'Initiative mapping-DO NOT EDIT'!$E$3:$E$100,0))))</f>
        <v>9</v>
      </c>
      <c r="H17" s="39" t="s">
        <v>197</v>
      </c>
      <c r="I17" s="41"/>
      <c r="J17" s="42" t="str">
        <f>_xlfn.CONCAT(Initiatives!$A17,"_", Initiatives!$C17,"_", IF(Initiatives!$E17="","x",IF(Initiatives!$E17="other", Initiatives!$F17, Initiatives!$E17)),"_",Initiatives!$I17, "_",YEAR(Initiatives!$B17))</f>
        <v>PGE_Grid Design &amp; System Hardening_Installation of system automation equipment __2022</v>
      </c>
      <c r="K17" s="85">
        <v>462</v>
      </c>
      <c r="L17" s="37" t="s">
        <v>198</v>
      </c>
      <c r="M17" s="43">
        <v>17</v>
      </c>
      <c r="N17" s="43">
        <v>0</v>
      </c>
      <c r="O17" s="43">
        <v>6</v>
      </c>
      <c r="P17" s="43">
        <v>13</v>
      </c>
      <c r="Q17" s="43">
        <v>17</v>
      </c>
      <c r="R17" s="43">
        <v>0</v>
      </c>
      <c r="S17" s="43"/>
      <c r="T17" s="43"/>
      <c r="U17" s="43"/>
      <c r="V17" s="58" t="s">
        <v>199</v>
      </c>
      <c r="W17" s="58" t="s">
        <v>200</v>
      </c>
      <c r="X17" s="58"/>
      <c r="Y17" s="58"/>
      <c r="Z17" s="58"/>
      <c r="AA17" s="43" t="s">
        <v>132</v>
      </c>
      <c r="AB17" s="37"/>
      <c r="AC17" s="44"/>
      <c r="AD17" s="44"/>
      <c r="AE17" s="34"/>
      <c r="AF17" s="47"/>
      <c r="AG17" s="46"/>
      <c r="AH17" s="46"/>
      <c r="AI17" s="69"/>
    </row>
    <row r="18" spans="1:35" s="33" customFormat="1" ht="57" customHeight="1" x14ac:dyDescent="0.2">
      <c r="A18" s="80" t="str">
        <f>'READ ME FIRST'!$D$12</f>
        <v>PGE</v>
      </c>
      <c r="B18" s="36">
        <f>'READ ME FIRST'!$D$15</f>
        <v>44683</v>
      </c>
      <c r="C18" s="39" t="s">
        <v>176</v>
      </c>
      <c r="D18" s="38" t="str">
        <f>IF(Initiatives!$C18="", "",INDEX('Initiative mapping-DO NOT EDIT'!$L$3:$L$13, MATCH(Initiatives!$C18,'Initiative mapping-DO NOT EDIT'!$K$3:$K$13,0)))</f>
        <v>7.3.3.</v>
      </c>
      <c r="E18" s="81" t="s">
        <v>196</v>
      </c>
      <c r="F18" s="39"/>
      <c r="G18" s="35">
        <f>IF(Initiatives!$E18="","x",IF(Initiatives!$E18="other", Initiatives!$F18, INDEX('Initiative mapping-DO NOT EDIT'!$D$3:$D$100,MATCH(Initiatives!$E18,'Initiative mapping-DO NOT EDIT'!$E$3:$E$100,0))))</f>
        <v>9</v>
      </c>
      <c r="H18" s="39" t="s">
        <v>201</v>
      </c>
      <c r="I18" s="41"/>
      <c r="J18" s="42" t="str">
        <f>_xlfn.CONCAT(Initiatives!$A18,"_", Initiatives!$C18,"_", IF(Initiatives!$E18="","x",IF(Initiatives!$E18="other", Initiatives!$F18, Initiatives!$E18)),"_",Initiatives!$I18, "_",YEAR(Initiatives!$B18))</f>
        <v>PGE_Grid Design &amp; System Hardening_Installation of system automation equipment __2022</v>
      </c>
      <c r="K18" s="85">
        <v>465</v>
      </c>
      <c r="L18" s="37" t="s">
        <v>202</v>
      </c>
      <c r="M18" s="43">
        <v>80</v>
      </c>
      <c r="N18" s="43">
        <v>0</v>
      </c>
      <c r="O18" s="43">
        <v>27</v>
      </c>
      <c r="P18" s="43">
        <v>63</v>
      </c>
      <c r="Q18" s="43">
        <v>80</v>
      </c>
      <c r="R18" s="43">
        <v>2</v>
      </c>
      <c r="S18" s="43"/>
      <c r="T18" s="43"/>
      <c r="U18" s="43"/>
      <c r="V18" s="58" t="s">
        <v>203</v>
      </c>
      <c r="W18" s="70" t="s">
        <v>204</v>
      </c>
      <c r="X18" s="58"/>
      <c r="Y18" s="58"/>
      <c r="Z18" s="58"/>
      <c r="AA18" s="43" t="s">
        <v>132</v>
      </c>
      <c r="AB18" s="37" t="s">
        <v>133</v>
      </c>
      <c r="AC18" s="44"/>
      <c r="AD18" s="44"/>
      <c r="AE18" s="34"/>
      <c r="AF18" s="47"/>
      <c r="AG18" s="46"/>
      <c r="AH18" s="46"/>
      <c r="AI18" s="69"/>
    </row>
    <row r="19" spans="1:35" s="33" customFormat="1" ht="132" x14ac:dyDescent="0.2">
      <c r="A19" s="80" t="str">
        <f>'READ ME FIRST'!$D$12</f>
        <v>PGE</v>
      </c>
      <c r="B19" s="36">
        <f>'READ ME FIRST'!$D$15</f>
        <v>44683</v>
      </c>
      <c r="C19" s="39" t="s">
        <v>176</v>
      </c>
      <c r="D19" s="38" t="str">
        <f>IF(Initiatives!$C19="", "",INDEX('Initiative mapping-DO NOT EDIT'!$L$3:$L$13, MATCH(Initiatives!$C19,'Initiative mapping-DO NOT EDIT'!$K$3:$K$13,0)))</f>
        <v>7.3.3.</v>
      </c>
      <c r="E19" s="81" t="s">
        <v>205</v>
      </c>
      <c r="F19" s="39"/>
      <c r="G19" s="35">
        <f>IF(Initiatives!$E19="","x",IF(Initiatives!$E19="other", Initiatives!$F19, INDEX('Initiative mapping-DO NOT EDIT'!$D$3:$D$100,MATCH(Initiatives!$E19,'Initiative mapping-DO NOT EDIT'!$E$3:$E$100,0))))</f>
        <v>11</v>
      </c>
      <c r="H19" s="39" t="s">
        <v>206</v>
      </c>
      <c r="I19" s="41"/>
      <c r="J19" s="42" t="str">
        <f>_xlfn.CONCAT(Initiatives!$A19,"_", Initiatives!$C19,"_", IF(Initiatives!$E19="","x",IF(Initiatives!$E19="other", Initiatives!$F19, Initiatives!$E19)),"_",Initiatives!$I19, "_",YEAR(Initiatives!$B19))</f>
        <v>PGE_Grid Design &amp; System Hardening_Mitigation of impact on customers and other residents affected during PSPS event  __2022</v>
      </c>
      <c r="K19" s="85">
        <v>470</v>
      </c>
      <c r="L19" s="37" t="s">
        <v>207</v>
      </c>
      <c r="M19" s="43">
        <v>4</v>
      </c>
      <c r="N19" s="43">
        <v>0</v>
      </c>
      <c r="O19" s="43">
        <v>0</v>
      </c>
      <c r="P19" s="43">
        <v>2</v>
      </c>
      <c r="Q19" s="43">
        <v>4</v>
      </c>
      <c r="R19" s="43">
        <v>0</v>
      </c>
      <c r="S19" s="43"/>
      <c r="T19" s="43"/>
      <c r="U19" s="43"/>
      <c r="V19" s="58" t="s">
        <v>208</v>
      </c>
      <c r="W19" s="70" t="s">
        <v>209</v>
      </c>
      <c r="X19" s="58"/>
      <c r="Y19" s="58"/>
      <c r="Z19" s="58"/>
      <c r="AA19" s="43" t="s">
        <v>132</v>
      </c>
      <c r="AB19" s="37" t="s">
        <v>133</v>
      </c>
      <c r="AC19" s="44"/>
      <c r="AD19" s="44"/>
      <c r="AE19" s="34"/>
      <c r="AF19" s="47"/>
      <c r="AG19" s="46"/>
      <c r="AH19" s="46"/>
      <c r="AI19" s="69"/>
    </row>
    <row r="20" spans="1:35" s="33" customFormat="1" ht="48" x14ac:dyDescent="0.2">
      <c r="A20" s="80" t="str">
        <f>'READ ME FIRST'!$D$12</f>
        <v>PGE</v>
      </c>
      <c r="B20" s="36">
        <f>'READ ME FIRST'!$D$15</f>
        <v>44683</v>
      </c>
      <c r="C20" s="39" t="s">
        <v>176</v>
      </c>
      <c r="D20" s="38" t="str">
        <f>IF(Initiatives!$C20="", "",INDEX('Initiative mapping-DO NOT EDIT'!$L$3:$L$13, MATCH(Initiatives!$C20,'Initiative mapping-DO NOT EDIT'!$K$3:$K$13,0)))</f>
        <v>7.3.3.</v>
      </c>
      <c r="E20" s="81" t="s">
        <v>205</v>
      </c>
      <c r="F20" s="39"/>
      <c r="G20" s="35">
        <f>IF(Initiatives!$E20="","x",IF(Initiatives!$E20="other", Initiatives!$F20, INDEX('Initiative mapping-DO NOT EDIT'!$D$3:$D$100,MATCH(Initiatives!$E20,'Initiative mapping-DO NOT EDIT'!$E$3:$E$100,0))))</f>
        <v>11</v>
      </c>
      <c r="H20" s="39" t="s">
        <v>210</v>
      </c>
      <c r="I20" s="41"/>
      <c r="J20" s="42" t="str">
        <f>_xlfn.CONCAT(Initiatives!$A20,"_", Initiatives!$C20,"_", IF(Initiatives!$E20="","x",IF(Initiatives!$E20="other", Initiatives!$F20, Initiatives!$E20)),"_",Initiatives!$I20, "_",YEAR(Initiatives!$B20))</f>
        <v>PGE_Grid Design &amp; System Hardening_Mitigation of impact on customers and other residents affected during PSPS event  __2022</v>
      </c>
      <c r="K20" s="85">
        <v>486</v>
      </c>
      <c r="L20" s="37" t="s">
        <v>179</v>
      </c>
      <c r="M20" s="43">
        <v>1</v>
      </c>
      <c r="N20" s="43">
        <v>0</v>
      </c>
      <c r="O20" s="43">
        <v>1</v>
      </c>
      <c r="P20" s="43">
        <v>1</v>
      </c>
      <c r="Q20" s="43">
        <v>1</v>
      </c>
      <c r="R20" s="43">
        <v>0</v>
      </c>
      <c r="S20" s="43"/>
      <c r="T20" s="43"/>
      <c r="U20" s="43"/>
      <c r="V20" s="58" t="s">
        <v>211</v>
      </c>
      <c r="W20" s="58" t="s">
        <v>212</v>
      </c>
      <c r="X20" s="58"/>
      <c r="Y20" s="58"/>
      <c r="Z20" s="58"/>
      <c r="AA20" s="43" t="s">
        <v>132</v>
      </c>
      <c r="AB20" s="37" t="s">
        <v>133</v>
      </c>
      <c r="AC20" s="44"/>
      <c r="AD20" s="44"/>
      <c r="AE20" s="34"/>
      <c r="AF20" s="47"/>
      <c r="AG20" s="46"/>
      <c r="AH20" s="46"/>
      <c r="AI20" s="69"/>
    </row>
    <row r="21" spans="1:35" s="33" customFormat="1" ht="120" x14ac:dyDescent="0.2">
      <c r="A21" s="80" t="str">
        <f>'READ ME FIRST'!$D$12</f>
        <v>PGE</v>
      </c>
      <c r="B21" s="36">
        <f>'READ ME FIRST'!$D$15</f>
        <v>44683</v>
      </c>
      <c r="C21" s="39" t="s">
        <v>176</v>
      </c>
      <c r="D21" s="38" t="str">
        <f>IF(Initiatives!$C21="", "",INDEX('Initiative mapping-DO NOT EDIT'!$L$3:$L$13, MATCH(Initiatives!$C21,'Initiative mapping-DO NOT EDIT'!$K$3:$K$13,0)))</f>
        <v>7.3.3.</v>
      </c>
      <c r="E21" s="81" t="s">
        <v>205</v>
      </c>
      <c r="F21" s="39"/>
      <c r="G21" s="35">
        <f>IF(Initiatives!$E21="","x",IF(Initiatives!$E21="other", Initiatives!$F21, INDEX('Initiative mapping-DO NOT EDIT'!$D$3:$D$100,MATCH(Initiatives!$E21,'Initiative mapping-DO NOT EDIT'!$E$3:$E$100,0))))</f>
        <v>11</v>
      </c>
      <c r="H21" s="39" t="s">
        <v>213</v>
      </c>
      <c r="I21" s="41"/>
      <c r="J21" s="42" t="str">
        <f>_xlfn.CONCAT(Initiatives!$A21,"_", Initiatives!$C21,"_", IF(Initiatives!$E21="","x",IF(Initiatives!$E21="other", Initiatives!$F21, Initiatives!$E21)),"_",Initiatives!$I21, "_",YEAR(Initiatives!$B21))</f>
        <v>PGE_Grid Design &amp; System Hardening_Mitigation of impact on customers and other residents affected during PSPS event  __2022</v>
      </c>
      <c r="K21" s="85">
        <v>489</v>
      </c>
      <c r="L21" s="37" t="s">
        <v>214</v>
      </c>
      <c r="M21" s="43">
        <v>15</v>
      </c>
      <c r="N21" s="43">
        <v>4</v>
      </c>
      <c r="O21" s="43">
        <v>9</v>
      </c>
      <c r="P21" s="43">
        <v>13</v>
      </c>
      <c r="Q21" s="43">
        <v>15</v>
      </c>
      <c r="R21" s="43">
        <v>4</v>
      </c>
      <c r="S21" s="43"/>
      <c r="T21" s="43"/>
      <c r="U21" s="43"/>
      <c r="V21" s="58" t="s">
        <v>215</v>
      </c>
      <c r="W21" s="58" t="s">
        <v>216</v>
      </c>
      <c r="X21" s="58"/>
      <c r="Y21" s="58"/>
      <c r="Z21" s="58"/>
      <c r="AA21" s="43" t="s">
        <v>132</v>
      </c>
      <c r="AB21" s="58" t="s">
        <v>133</v>
      </c>
      <c r="AC21" s="44"/>
      <c r="AD21" s="44"/>
      <c r="AE21" s="34"/>
      <c r="AF21" s="47"/>
      <c r="AG21" s="46"/>
      <c r="AH21" s="46"/>
      <c r="AI21" s="69"/>
    </row>
    <row r="22" spans="1:35" s="33" customFormat="1" ht="87" customHeight="1" x14ac:dyDescent="0.2">
      <c r="A22" s="80" t="str">
        <f>'READ ME FIRST'!$D$12</f>
        <v>PGE</v>
      </c>
      <c r="B22" s="36">
        <f>'READ ME FIRST'!$D$15</f>
        <v>44683</v>
      </c>
      <c r="C22" s="39" t="s">
        <v>176</v>
      </c>
      <c r="D22" s="38" t="str">
        <f>IF(Initiatives!$C22="", "",INDEX('Initiative mapping-DO NOT EDIT'!$L$3:$L$13, MATCH(Initiatives!$C22,'Initiative mapping-DO NOT EDIT'!$K$3:$K$13,0)))</f>
        <v>7.3.3.</v>
      </c>
      <c r="E22" s="81" t="s">
        <v>217</v>
      </c>
      <c r="F22" s="39"/>
      <c r="G22" s="35">
        <f>IF(Initiatives!$E22="","x",IF(Initiatives!$E22="other", Initiatives!$F22, INDEX('Initiative mapping-DO NOT EDIT'!$D$3:$D$100,MATCH(Initiatives!$E22,'Initiative mapping-DO NOT EDIT'!$E$3:$E$100,0))))</f>
        <v>16</v>
      </c>
      <c r="H22" s="39" t="s">
        <v>218</v>
      </c>
      <c r="I22" s="48" t="s">
        <v>184</v>
      </c>
      <c r="J22" s="42" t="str">
        <f>_xlfn.CONCAT(Initiatives!$A22,"_", Initiatives!$C22,"_", IF(Initiatives!$E22="","x",IF(Initiatives!$E22="other", Initiatives!$F22, Initiatives!$E22)),"_",Initiatives!$I22, "_",YEAR(Initiatives!$B22))</f>
        <v>PGE_Grid Design &amp; System Hardening_Undergrounding of electric lines and/or equipment  _GhLogID_2022</v>
      </c>
      <c r="K22" s="85">
        <v>523</v>
      </c>
      <c r="L22" s="37" t="s">
        <v>219</v>
      </c>
      <c r="M22" s="43">
        <v>175</v>
      </c>
      <c r="N22" s="43">
        <v>23</v>
      </c>
      <c r="O22" s="43">
        <v>70</v>
      </c>
      <c r="P22" s="43">
        <v>131</v>
      </c>
      <c r="Q22" s="43">
        <v>175</v>
      </c>
      <c r="R22" s="43">
        <v>35.200000000000003</v>
      </c>
      <c r="S22" s="43"/>
      <c r="T22" s="43"/>
      <c r="U22" s="43"/>
      <c r="V22" s="58" t="s">
        <v>220</v>
      </c>
      <c r="W22" s="58" t="s">
        <v>221</v>
      </c>
      <c r="X22" s="63"/>
      <c r="Y22" s="58"/>
      <c r="Z22" s="58"/>
      <c r="AA22" s="43" t="s">
        <v>132</v>
      </c>
      <c r="AB22" s="37" t="s">
        <v>133</v>
      </c>
      <c r="AC22" s="44"/>
      <c r="AD22" s="44"/>
      <c r="AE22" s="34"/>
      <c r="AF22" s="47"/>
      <c r="AG22" s="46"/>
      <c r="AH22" s="46"/>
      <c r="AI22" s="71"/>
    </row>
    <row r="23" spans="1:35" s="33" customFormat="1" ht="84" x14ac:dyDescent="0.2">
      <c r="A23" s="80" t="str">
        <f>'READ ME FIRST'!$D$12</f>
        <v>PGE</v>
      </c>
      <c r="B23" s="36">
        <f>'READ ME FIRST'!$D$15</f>
        <v>44683</v>
      </c>
      <c r="C23" s="39" t="s">
        <v>176</v>
      </c>
      <c r="D23" s="38" t="str">
        <f>IF(Initiatives!$C23="", "",INDEX('Initiative mapping-DO NOT EDIT'!$L$3:$L$13, MATCH(Initiatives!$C23,'Initiative mapping-DO NOT EDIT'!$K$3:$K$13,0)))</f>
        <v>7.3.3.</v>
      </c>
      <c r="E23" s="81" t="s">
        <v>222</v>
      </c>
      <c r="F23" s="39"/>
      <c r="G23" s="35">
        <f>IF(Initiatives!$E23="","x",IF(Initiatives!$E23="other", Initiatives!$F23, INDEX('Initiative mapping-DO NOT EDIT'!$D$3:$D$100,MATCH(Initiatives!$E23,'Initiative mapping-DO NOT EDIT'!$E$3:$E$100,0))))</f>
        <v>17</v>
      </c>
      <c r="H23" s="39" t="s">
        <v>223</v>
      </c>
      <c r="I23" s="41"/>
      <c r="J23" s="42" t="str">
        <f>_xlfn.CONCAT(Initiatives!$A23,"_", Initiatives!$C23,"_", IF(Initiatives!$E23="","x",IF(Initiatives!$E23="other", Initiatives!$F23, Initiatives!$E23)),"_",Initiatives!$I23, "_",YEAR(Initiatives!$B23))</f>
        <v>PGE_Grid Design &amp; System Hardening_Updates to grid topology to minimize risk of ignition in HFTDs  __2022</v>
      </c>
      <c r="K23" s="85">
        <v>537</v>
      </c>
      <c r="L23" s="37" t="s">
        <v>219</v>
      </c>
      <c r="M23" s="43">
        <v>470</v>
      </c>
      <c r="N23" s="43">
        <v>85</v>
      </c>
      <c r="O23" s="43">
        <v>230</v>
      </c>
      <c r="P23" s="43">
        <v>375</v>
      </c>
      <c r="Q23" s="43">
        <v>470</v>
      </c>
      <c r="R23" s="43">
        <v>95.1</v>
      </c>
      <c r="S23" s="43"/>
      <c r="T23" s="43"/>
      <c r="U23" s="43"/>
      <c r="V23" s="58" t="s">
        <v>224</v>
      </c>
      <c r="W23" s="58" t="s">
        <v>225</v>
      </c>
      <c r="X23" s="63"/>
      <c r="Y23" s="58"/>
      <c r="Z23" s="58"/>
      <c r="AA23" s="43" t="s">
        <v>132</v>
      </c>
      <c r="AB23" s="37" t="s">
        <v>133</v>
      </c>
      <c r="AC23" s="44"/>
      <c r="AD23" s="44"/>
      <c r="AE23" s="34"/>
      <c r="AF23" s="47"/>
      <c r="AG23" s="46"/>
      <c r="AH23" s="46"/>
      <c r="AI23" s="71"/>
    </row>
    <row r="24" spans="1:35" s="33" customFormat="1" ht="36" x14ac:dyDescent="0.2">
      <c r="A24" s="80" t="str">
        <f>'READ ME FIRST'!$D$12</f>
        <v>PGE</v>
      </c>
      <c r="B24" s="36">
        <f>'READ ME FIRST'!$D$15</f>
        <v>44683</v>
      </c>
      <c r="C24" s="39" t="s">
        <v>176</v>
      </c>
      <c r="D24" s="38" t="str">
        <f>IF(Initiatives!$C24="", "",INDEX('Initiative mapping-DO NOT EDIT'!$L$3:$L$13, MATCH(Initiatives!$C24,'Initiative mapping-DO NOT EDIT'!$K$3:$K$13,0)))</f>
        <v>7.3.3.</v>
      </c>
      <c r="E24" s="81" t="s">
        <v>222</v>
      </c>
      <c r="F24" s="39"/>
      <c r="G24" s="35">
        <f>IF(Initiatives!$E24="","x",IF(Initiatives!$E24="other", Initiatives!$F24, INDEX('Initiative mapping-DO NOT EDIT'!$D$3:$D$100,MATCH(Initiatives!$E24,'Initiative mapping-DO NOT EDIT'!$E$3:$E$100,0))))</f>
        <v>17</v>
      </c>
      <c r="H24" s="39" t="s">
        <v>226</v>
      </c>
      <c r="I24" s="41"/>
      <c r="J24" s="42" t="str">
        <f>_xlfn.CONCAT(Initiatives!$A24,"_", Initiatives!$C24,"_", IF(Initiatives!$E24="","x",IF(Initiatives!$E24="other", Initiatives!$F24, Initiatives!$E24)),"_",Initiatives!$I24, "_",YEAR(Initiatives!$B24))</f>
        <v>PGE_Grid Design &amp; System Hardening_Updates to grid topology to minimize risk of ignition in HFTDs  __2022</v>
      </c>
      <c r="K24" s="85">
        <v>548</v>
      </c>
      <c r="L24" s="37" t="s">
        <v>219</v>
      </c>
      <c r="M24" s="43">
        <v>32.6</v>
      </c>
      <c r="N24" s="43">
        <v>4.2</v>
      </c>
      <c r="O24" s="43">
        <v>4.6000000000000005</v>
      </c>
      <c r="P24" s="43">
        <v>4.6000000000000005</v>
      </c>
      <c r="Q24" s="43">
        <v>32.6</v>
      </c>
      <c r="R24" s="43">
        <v>4.2</v>
      </c>
      <c r="S24" s="43"/>
      <c r="T24" s="43"/>
      <c r="U24" s="43"/>
      <c r="V24" s="58" t="s">
        <v>227</v>
      </c>
      <c r="W24" s="58" t="s">
        <v>228</v>
      </c>
      <c r="X24" s="63"/>
      <c r="Y24" s="58"/>
      <c r="Z24" s="58"/>
      <c r="AA24" s="43" t="s">
        <v>132</v>
      </c>
      <c r="AB24" s="37" t="s">
        <v>133</v>
      </c>
      <c r="AC24" s="44"/>
      <c r="AD24" s="44"/>
      <c r="AE24" s="34"/>
      <c r="AF24" s="47"/>
      <c r="AG24" s="46"/>
      <c r="AH24" s="46"/>
      <c r="AI24" s="71"/>
    </row>
    <row r="25" spans="1:35" s="33" customFormat="1" ht="63.75" customHeight="1" x14ac:dyDescent="0.2">
      <c r="A25" s="80" t="str">
        <f>'READ ME FIRST'!$D$12</f>
        <v>PGE</v>
      </c>
      <c r="B25" s="36">
        <f>'READ ME FIRST'!$D$15</f>
        <v>44683</v>
      </c>
      <c r="C25" s="39" t="s">
        <v>176</v>
      </c>
      <c r="D25" s="38" t="str">
        <f>IF(Initiatives!$C25="", "",INDEX('Initiative mapping-DO NOT EDIT'!$L$3:$L$13, MATCH(Initiatives!$C25,'Initiative mapping-DO NOT EDIT'!$K$3:$K$13,0)))</f>
        <v>7.3.3.</v>
      </c>
      <c r="E25" s="81" t="s">
        <v>222</v>
      </c>
      <c r="F25" s="39"/>
      <c r="G25" s="35">
        <f>IF(Initiatives!$E25="","x",IF(Initiatives!$E25="other", Initiatives!$F25, INDEX('Initiative mapping-DO NOT EDIT'!$D$3:$D$100,MATCH(Initiatives!$E25,'Initiative mapping-DO NOT EDIT'!$E$3:$E$100,0))))</f>
        <v>17</v>
      </c>
      <c r="H25" s="39" t="s">
        <v>229</v>
      </c>
      <c r="I25" s="41"/>
      <c r="J25" s="42" t="str">
        <f>_xlfn.CONCAT(Initiatives!$A25,"_", Initiatives!$C25,"_", IF(Initiatives!$E25="","x",IF(Initiatives!$E25="other", Initiatives!$F25, Initiatives!$E25)),"_",Initiatives!$I25, "_",YEAR(Initiatives!$B25))</f>
        <v>PGE_Grid Design &amp; System Hardening_Updates to grid topology to minimize risk of ignition in HFTDs  __2022</v>
      </c>
      <c r="K25" s="85">
        <v>552</v>
      </c>
      <c r="L25" s="37" t="s">
        <v>230</v>
      </c>
      <c r="M25" s="43">
        <v>4590</v>
      </c>
      <c r="N25" s="43">
        <v>220</v>
      </c>
      <c r="O25" s="43">
        <v>1590</v>
      </c>
      <c r="P25" s="43">
        <v>3270</v>
      </c>
      <c r="Q25" s="43">
        <v>4590</v>
      </c>
      <c r="R25" s="43">
        <v>1202</v>
      </c>
      <c r="S25" s="43"/>
      <c r="T25" s="43"/>
      <c r="U25" s="43"/>
      <c r="V25" s="58" t="s">
        <v>231</v>
      </c>
      <c r="W25" s="87" t="s">
        <v>232</v>
      </c>
      <c r="X25" s="73"/>
      <c r="Y25" s="58"/>
      <c r="Z25" s="58"/>
      <c r="AA25" s="43" t="s">
        <v>132</v>
      </c>
      <c r="AB25" s="37" t="s">
        <v>133</v>
      </c>
      <c r="AC25" s="44"/>
      <c r="AD25" s="44"/>
      <c r="AE25" s="34"/>
      <c r="AF25" s="47"/>
      <c r="AG25" s="46"/>
      <c r="AH25" s="46"/>
      <c r="AI25" s="71"/>
    </row>
    <row r="26" spans="1:35" s="33" customFormat="1" ht="156" x14ac:dyDescent="0.2">
      <c r="A26" s="80" t="str">
        <f>'READ ME FIRST'!$D$12</f>
        <v>PGE</v>
      </c>
      <c r="B26" s="36">
        <f>'READ ME FIRST'!$D$15</f>
        <v>44683</v>
      </c>
      <c r="C26" s="39" t="s">
        <v>176</v>
      </c>
      <c r="D26" s="38" t="str">
        <f>IF(Initiatives!$C26="", "",INDEX('Initiative mapping-DO NOT EDIT'!$L$3:$L$13, MATCH(Initiatives!$C26,'Initiative mapping-DO NOT EDIT'!$K$3:$K$13,0)))</f>
        <v>7.3.3.</v>
      </c>
      <c r="E26" s="81" t="s">
        <v>222</v>
      </c>
      <c r="F26" s="39"/>
      <c r="G26" s="35">
        <f>IF(Initiatives!$E26="","x",IF(Initiatives!$E26="other", Initiatives!$F26, INDEX('Initiative mapping-DO NOT EDIT'!$D$3:$D$100,MATCH(Initiatives!$E26,'Initiative mapping-DO NOT EDIT'!$E$3:$E$100,0))))</f>
        <v>17</v>
      </c>
      <c r="H26" s="39" t="s">
        <v>233</v>
      </c>
      <c r="I26" s="41"/>
      <c r="J26" s="42" t="str">
        <f>_xlfn.CONCAT(Initiatives!$A26,"_", Initiatives!$C26,"_", IF(Initiatives!$E26="","x",IF(Initiatives!$E26="other", Initiatives!$F26, Initiatives!$E26)),"_",Initiatives!$I26, "_",YEAR(Initiatives!$B26))</f>
        <v>PGE_Grid Design &amp; System Hardening_Updates to grid topology to minimize risk of ignition in HFTDs  __2022</v>
      </c>
      <c r="K26" s="85">
        <v>558</v>
      </c>
      <c r="L26" s="37" t="s">
        <v>234</v>
      </c>
      <c r="M26" s="43">
        <v>2</v>
      </c>
      <c r="N26" s="43">
        <v>0</v>
      </c>
      <c r="O26" s="43">
        <v>0</v>
      </c>
      <c r="P26" s="43">
        <v>0</v>
      </c>
      <c r="Q26" s="43">
        <v>2</v>
      </c>
      <c r="R26" s="43">
        <v>0</v>
      </c>
      <c r="S26" s="43"/>
      <c r="T26" s="43"/>
      <c r="U26" s="43"/>
      <c r="V26" s="58" t="s">
        <v>235</v>
      </c>
      <c r="W26" s="58" t="s">
        <v>236</v>
      </c>
      <c r="X26" s="58"/>
      <c r="Y26" s="58"/>
      <c r="Z26" s="58"/>
      <c r="AA26" s="43" t="s">
        <v>141</v>
      </c>
      <c r="AB26" s="58" t="s">
        <v>237</v>
      </c>
      <c r="AC26" s="44"/>
      <c r="AD26" s="44"/>
      <c r="AE26" s="34"/>
      <c r="AF26" s="47"/>
      <c r="AG26" s="46"/>
      <c r="AH26" s="46"/>
      <c r="AI26" s="71"/>
    </row>
    <row r="27" spans="1:35" s="33" customFormat="1" ht="60" x14ac:dyDescent="0.2">
      <c r="A27" s="80" t="str">
        <f>'READ ME FIRST'!$D$12</f>
        <v>PGE</v>
      </c>
      <c r="B27" s="36">
        <f>'READ ME FIRST'!$D$15</f>
        <v>44683</v>
      </c>
      <c r="C27" s="39" t="s">
        <v>176</v>
      </c>
      <c r="D27" s="38" t="str">
        <f>IF(Initiatives!$C27="", "",INDEX('Initiative mapping-DO NOT EDIT'!$L$3:$L$13, MATCH(Initiatives!$C27,'Initiative mapping-DO NOT EDIT'!$K$3:$K$13,0)))</f>
        <v>7.3.3.</v>
      </c>
      <c r="E27" s="81" t="s">
        <v>222</v>
      </c>
      <c r="F27" s="39"/>
      <c r="G27" s="35">
        <f>IF(Initiatives!$E27="","x",IF(Initiatives!$E27="other", Initiatives!$F27, INDEX('Initiative mapping-DO NOT EDIT'!$D$3:$D$100,MATCH(Initiatives!$E27,'Initiative mapping-DO NOT EDIT'!$E$3:$E$100,0))))</f>
        <v>17</v>
      </c>
      <c r="H27" s="39" t="s">
        <v>238</v>
      </c>
      <c r="I27" s="41"/>
      <c r="J27" s="42" t="str">
        <f>_xlfn.CONCAT(Initiatives!$A27,"_", Initiatives!$C27,"_", IF(Initiatives!$E27="","x",IF(Initiatives!$E27="other", Initiatives!$F27, Initiatives!$E27)),"_",Initiatives!$I27, "_",YEAR(Initiatives!$B27))</f>
        <v>PGE_Grid Design &amp; System Hardening_Updates to grid topology to minimize risk of ignition in HFTDs  __2022</v>
      </c>
      <c r="K27" s="85">
        <v>566</v>
      </c>
      <c r="L27" s="37" t="s">
        <v>239</v>
      </c>
      <c r="M27" s="43">
        <v>55</v>
      </c>
      <c r="N27" s="43">
        <v>1</v>
      </c>
      <c r="O27" s="43">
        <v>12</v>
      </c>
      <c r="P27" s="43">
        <v>25</v>
      </c>
      <c r="Q27" s="43">
        <v>55</v>
      </c>
      <c r="R27" s="43">
        <v>3.88</v>
      </c>
      <c r="S27" s="43"/>
      <c r="T27" s="43"/>
      <c r="U27" s="43"/>
      <c r="V27" s="58" t="s">
        <v>240</v>
      </c>
      <c r="W27" s="58" t="s">
        <v>241</v>
      </c>
      <c r="X27" s="58"/>
      <c r="Y27" s="58"/>
      <c r="Z27" s="58"/>
      <c r="AA27" s="43" t="s">
        <v>132</v>
      </c>
      <c r="AB27" s="37" t="s">
        <v>133</v>
      </c>
      <c r="AC27" s="44"/>
      <c r="AD27" s="44"/>
      <c r="AE27" s="34"/>
      <c r="AF27" s="47"/>
      <c r="AG27" s="46"/>
      <c r="AH27" s="46"/>
      <c r="AI27" s="71"/>
    </row>
    <row r="28" spans="1:35" s="33" customFormat="1" ht="121.5" customHeight="1" x14ac:dyDescent="0.2">
      <c r="A28" s="80" t="str">
        <f>'READ ME FIRST'!$D$12</f>
        <v>PGE</v>
      </c>
      <c r="B28" s="36">
        <f>'READ ME FIRST'!$D$15</f>
        <v>44683</v>
      </c>
      <c r="C28" s="39" t="s">
        <v>242</v>
      </c>
      <c r="D28" s="38" t="str">
        <f>IF(Initiatives!$C28="", "",INDEX('Initiative mapping-DO NOT EDIT'!$L$3:$L$13, MATCH(Initiatives!$C28,'Initiative mapping-DO NOT EDIT'!$K$3:$K$13,0)))</f>
        <v>7.3.4.</v>
      </c>
      <c r="E28" s="81" t="s">
        <v>243</v>
      </c>
      <c r="F28" s="39"/>
      <c r="G28" s="35">
        <f>IF(Initiatives!$E28="","x",IF(Initiatives!$E28="other", Initiatives!$F28, INDEX('Initiative mapping-DO NOT EDIT'!$D$3:$D$100,MATCH(Initiatives!$E28,'Initiative mapping-DO NOT EDIT'!$E$3:$E$100,0))))</f>
        <v>1</v>
      </c>
      <c r="H28" s="39" t="s">
        <v>244</v>
      </c>
      <c r="I28" s="48" t="s">
        <v>245</v>
      </c>
      <c r="J28" s="42" t="str">
        <f>_xlfn.CONCAT(Initiatives!$A28,"_", Initiatives!$C28,"_", IF(Initiatives!$E28="","x",IF(Initiatives!$E28="other", Initiatives!$F28, Initiatives!$E28)),"_",Initiatives!$I28, "_",YEAR(Initiatives!$B28))</f>
        <v>PGE_Asset Management &amp; Inspections_Detailed inspections of distribution electric lines and equipment  _AiLogID_2022</v>
      </c>
      <c r="K28" s="85">
        <v>569</v>
      </c>
      <c r="L28" s="37" t="s">
        <v>246</v>
      </c>
      <c r="M28" s="43">
        <v>396000</v>
      </c>
      <c r="N28" s="43">
        <v>20379</v>
      </c>
      <c r="O28" s="43">
        <v>305546</v>
      </c>
      <c r="P28" s="43">
        <v>396000</v>
      </c>
      <c r="Q28" s="43">
        <v>396000</v>
      </c>
      <c r="R28" s="43">
        <v>6235</v>
      </c>
      <c r="S28" s="43"/>
      <c r="T28" s="43"/>
      <c r="U28" s="43"/>
      <c r="V28" s="58" t="s">
        <v>247</v>
      </c>
      <c r="W28" s="70" t="s">
        <v>248</v>
      </c>
      <c r="X28" s="58"/>
      <c r="Y28" s="58"/>
      <c r="Z28" s="58"/>
      <c r="AA28" s="43" t="s">
        <v>141</v>
      </c>
      <c r="AB28" s="58" t="s">
        <v>249</v>
      </c>
      <c r="AC28" s="44"/>
      <c r="AD28" s="44"/>
      <c r="AE28" s="34"/>
      <c r="AF28" s="47"/>
      <c r="AG28" s="46"/>
      <c r="AH28" s="46"/>
      <c r="AI28" s="71"/>
    </row>
    <row r="29" spans="1:35" s="33" customFormat="1" ht="144" x14ac:dyDescent="0.2">
      <c r="A29" s="80" t="str">
        <f>'READ ME FIRST'!$D$12</f>
        <v>PGE</v>
      </c>
      <c r="B29" s="36">
        <f>'READ ME FIRST'!$D$15</f>
        <v>44683</v>
      </c>
      <c r="C29" s="39" t="s">
        <v>242</v>
      </c>
      <c r="D29" s="38" t="str">
        <f>IF(Initiatives!$C29="", "",INDEX('Initiative mapping-DO NOT EDIT'!$L$3:$L$13, MATCH(Initiatives!$C29,'Initiative mapping-DO NOT EDIT'!$K$3:$K$13,0)))</f>
        <v>7.3.4.</v>
      </c>
      <c r="E29" s="81" t="s">
        <v>250</v>
      </c>
      <c r="F29" s="39"/>
      <c r="G29" s="35">
        <f>IF(Initiatives!$E29="","x",IF(Initiatives!$E29="other", Initiatives!$F29, INDEX('Initiative mapping-DO NOT EDIT'!$D$3:$D$100,MATCH(Initiatives!$E29,'Initiative mapping-DO NOT EDIT'!$E$3:$E$100,0))))</f>
        <v>2</v>
      </c>
      <c r="H29" s="39" t="s">
        <v>251</v>
      </c>
      <c r="I29" s="48" t="s">
        <v>245</v>
      </c>
      <c r="J29" s="42" t="str">
        <f>_xlfn.CONCAT(Initiatives!$A29,"_", Initiatives!$C29,"_", IF(Initiatives!$E29="","x",IF(Initiatives!$E29="other", Initiatives!$F29, Initiatives!$E29)),"_",Initiatives!$I29, "_",YEAR(Initiatives!$B29))</f>
        <v>PGE_Asset Management &amp; Inspections_Detailed inspections of transmission electric lines and equipment  _AiLogID_2022</v>
      </c>
      <c r="K29" s="85">
        <v>574</v>
      </c>
      <c r="L29" s="37" t="s">
        <v>252</v>
      </c>
      <c r="M29" s="43">
        <v>39191</v>
      </c>
      <c r="N29" s="43">
        <v>7329</v>
      </c>
      <c r="O29" s="43">
        <v>39191</v>
      </c>
      <c r="P29" s="43">
        <v>39191</v>
      </c>
      <c r="Q29" s="43">
        <v>39191</v>
      </c>
      <c r="R29" s="43">
        <v>2783</v>
      </c>
      <c r="S29" s="43"/>
      <c r="T29" s="43"/>
      <c r="U29" s="43"/>
      <c r="V29" s="58" t="s">
        <v>253</v>
      </c>
      <c r="W29" s="58" t="s">
        <v>254</v>
      </c>
      <c r="X29" s="58"/>
      <c r="Y29" s="58"/>
      <c r="Z29" s="58"/>
      <c r="AA29" s="43" t="s">
        <v>141</v>
      </c>
      <c r="AB29" s="58" t="s">
        <v>255</v>
      </c>
      <c r="AC29" s="44"/>
      <c r="AD29" s="44"/>
      <c r="AE29" s="34"/>
      <c r="AF29" s="47"/>
      <c r="AG29" s="46"/>
      <c r="AH29" s="46"/>
      <c r="AI29" s="71"/>
    </row>
    <row r="30" spans="1:35" s="33" customFormat="1" ht="144" x14ac:dyDescent="0.2">
      <c r="A30" s="80" t="str">
        <f>'READ ME FIRST'!$D$12</f>
        <v>PGE</v>
      </c>
      <c r="B30" s="36">
        <f>'READ ME FIRST'!$D$15</f>
        <v>44683</v>
      </c>
      <c r="C30" s="39" t="s">
        <v>242</v>
      </c>
      <c r="D30" s="38" t="str">
        <f>IF(Initiatives!$C30="", "",INDEX('Initiative mapping-DO NOT EDIT'!$L$3:$L$13, MATCH(Initiatives!$C30,'Initiative mapping-DO NOT EDIT'!$K$3:$K$13,0)))</f>
        <v>7.3.4.</v>
      </c>
      <c r="E30" s="81" t="s">
        <v>250</v>
      </c>
      <c r="F30" s="39"/>
      <c r="G30" s="35">
        <f>IF(Initiatives!$E30="","x",IF(Initiatives!$E30="other", Initiatives!$F30, INDEX('Initiative mapping-DO NOT EDIT'!$D$3:$D$100,MATCH(Initiatives!$E30,'Initiative mapping-DO NOT EDIT'!$E$3:$E$100,0))))</f>
        <v>2</v>
      </c>
      <c r="H30" s="39" t="s">
        <v>256</v>
      </c>
      <c r="I30" s="48" t="s">
        <v>245</v>
      </c>
      <c r="J30" s="42" t="str">
        <f>_xlfn.CONCAT(Initiatives!$A30,"_", Initiatives!$C30,"_", IF(Initiatives!$E30="","x",IF(Initiatives!$E30="other", Initiatives!$F30, Initiatives!$E30)),"_",Initiatives!$I30, "_",YEAR(Initiatives!$B30))</f>
        <v>PGE_Asset Management &amp; Inspections_Detailed inspections of transmission electric lines and equipment  _AiLogID_2022</v>
      </c>
      <c r="K30" s="85">
        <v>574</v>
      </c>
      <c r="L30" s="37" t="s">
        <v>252</v>
      </c>
      <c r="M30" s="43">
        <v>2204</v>
      </c>
      <c r="N30" s="43">
        <v>661</v>
      </c>
      <c r="O30" s="43">
        <v>1984</v>
      </c>
      <c r="P30" s="43">
        <v>2204</v>
      </c>
      <c r="Q30" s="43">
        <v>2204</v>
      </c>
      <c r="R30" s="43">
        <v>1172</v>
      </c>
      <c r="S30" s="43"/>
      <c r="T30" s="43"/>
      <c r="U30" s="43"/>
      <c r="V30" s="58" t="s">
        <v>257</v>
      </c>
      <c r="W30" s="70" t="s">
        <v>258</v>
      </c>
      <c r="X30" s="58"/>
      <c r="Y30" s="58"/>
      <c r="Z30" s="58"/>
      <c r="AA30" s="43" t="s">
        <v>132</v>
      </c>
      <c r="AB30" s="37" t="s">
        <v>133</v>
      </c>
      <c r="AC30" s="44"/>
      <c r="AD30" s="44"/>
      <c r="AE30" s="34"/>
      <c r="AF30" s="47"/>
      <c r="AG30" s="46"/>
      <c r="AH30" s="46"/>
      <c r="AI30" s="71"/>
    </row>
    <row r="31" spans="1:35" s="33" customFormat="1" ht="144" x14ac:dyDescent="0.2">
      <c r="A31" s="80" t="str">
        <f>'READ ME FIRST'!$D$12</f>
        <v>PGE</v>
      </c>
      <c r="B31" s="36">
        <f>'READ ME FIRST'!$D$15</f>
        <v>44683</v>
      </c>
      <c r="C31" s="39" t="s">
        <v>242</v>
      </c>
      <c r="D31" s="38" t="str">
        <f>IF(Initiatives!$C31="", "",INDEX('Initiative mapping-DO NOT EDIT'!$L$3:$L$13, MATCH(Initiatives!$C31,'Initiative mapping-DO NOT EDIT'!$K$3:$K$13,0)))</f>
        <v>7.3.4.</v>
      </c>
      <c r="E31" s="81" t="s">
        <v>250</v>
      </c>
      <c r="F31" s="39"/>
      <c r="G31" s="35">
        <f>IF(Initiatives!$E31="","x",IF(Initiatives!$E31="other", Initiatives!$F31, INDEX('Initiative mapping-DO NOT EDIT'!$D$3:$D$100,MATCH(Initiatives!$E31,'Initiative mapping-DO NOT EDIT'!$E$3:$E$100,0))))</f>
        <v>2</v>
      </c>
      <c r="H31" s="39" t="s">
        <v>259</v>
      </c>
      <c r="I31" s="48" t="s">
        <v>245</v>
      </c>
      <c r="J31" s="42" t="str">
        <f>_xlfn.CONCAT(Initiatives!$A31,"_", Initiatives!$C31,"_", IF(Initiatives!$E31="","x",IF(Initiatives!$E31="other", Initiatives!$F31, Initiatives!$E31)),"_",Initiatives!$I31, "_",YEAR(Initiatives!$B31))</f>
        <v>PGE_Asset Management &amp; Inspections_Detailed inspections of transmission electric lines and equipment  _AiLogID_2022</v>
      </c>
      <c r="K31" s="85">
        <v>574</v>
      </c>
      <c r="L31" s="37" t="s">
        <v>252</v>
      </c>
      <c r="M31" s="43">
        <v>39191</v>
      </c>
      <c r="N31" s="43">
        <v>12485</v>
      </c>
      <c r="O31" s="43">
        <v>39191</v>
      </c>
      <c r="P31" s="43">
        <v>39191</v>
      </c>
      <c r="Q31" s="43">
        <v>39191</v>
      </c>
      <c r="R31" s="43">
        <v>8202</v>
      </c>
      <c r="S31" s="43"/>
      <c r="T31" s="43"/>
      <c r="U31" s="43"/>
      <c r="V31" s="58" t="s">
        <v>260</v>
      </c>
      <c r="W31" s="58" t="s">
        <v>261</v>
      </c>
      <c r="X31" s="58"/>
      <c r="Y31" s="58"/>
      <c r="Z31" s="58"/>
      <c r="AA31" s="43" t="s">
        <v>141</v>
      </c>
      <c r="AB31" s="58" t="s">
        <v>262</v>
      </c>
      <c r="AC31" s="44"/>
      <c r="AD31" s="44"/>
      <c r="AE31" s="34"/>
      <c r="AF31" s="47"/>
      <c r="AG31" s="46"/>
      <c r="AH31" s="46"/>
      <c r="AI31" s="71"/>
    </row>
    <row r="32" spans="1:35" s="33" customFormat="1" ht="132" x14ac:dyDescent="0.2">
      <c r="A32" s="80" t="str">
        <f>'READ ME FIRST'!$D$12</f>
        <v>PGE</v>
      </c>
      <c r="B32" s="36">
        <f>'READ ME FIRST'!$D$15</f>
        <v>44683</v>
      </c>
      <c r="C32" s="39" t="s">
        <v>242</v>
      </c>
      <c r="D32" s="38" t="str">
        <f>IF(Initiatives!$C32="", "",INDEX('Initiative mapping-DO NOT EDIT'!$L$3:$L$13, MATCH(Initiatives!$C32,'Initiative mapping-DO NOT EDIT'!$K$3:$K$13,0)))</f>
        <v>7.3.4.</v>
      </c>
      <c r="E32" s="81" t="s">
        <v>263</v>
      </c>
      <c r="F32" s="39"/>
      <c r="G32" s="35">
        <f>IF(Initiatives!$E32="","x",IF(Initiatives!$E32="other", Initiatives!$F32, INDEX('Initiative mapping-DO NOT EDIT'!$D$3:$D$100,MATCH(Initiatives!$E32,'Initiative mapping-DO NOT EDIT'!$E$3:$E$100,0))))</f>
        <v>4</v>
      </c>
      <c r="H32" s="39" t="s">
        <v>264</v>
      </c>
      <c r="I32" s="41"/>
      <c r="J32" s="42" t="str">
        <f>_xlfn.CONCAT(Initiatives!$A32,"_", Initiatives!$C32,"_", IF(Initiatives!$E32="","x",IF(Initiatives!$E32="other", Initiatives!$F32, Initiatives!$E32)),"_",Initiatives!$I32, "_",YEAR(Initiatives!$B32))</f>
        <v>PGE_Asset Management &amp; Inspections_Infrared inspections of distribution electric lines and equipment  __2022</v>
      </c>
      <c r="K32" s="85">
        <v>582</v>
      </c>
      <c r="L32" s="37" t="s">
        <v>219</v>
      </c>
      <c r="M32" s="43">
        <v>9000</v>
      </c>
      <c r="N32" s="43">
        <v>0</v>
      </c>
      <c r="O32" s="43">
        <v>0</v>
      </c>
      <c r="P32" s="43">
        <v>4000</v>
      </c>
      <c r="Q32" s="43">
        <v>9000</v>
      </c>
      <c r="R32" s="43">
        <v>0</v>
      </c>
      <c r="S32" s="43"/>
      <c r="T32" s="43"/>
      <c r="U32" s="43"/>
      <c r="V32" s="58" t="s">
        <v>265</v>
      </c>
      <c r="W32" s="58" t="s">
        <v>266</v>
      </c>
      <c r="X32" s="58"/>
      <c r="Y32" s="58"/>
      <c r="Z32" s="58"/>
      <c r="AA32" s="43" t="s">
        <v>132</v>
      </c>
      <c r="AB32" s="37" t="s">
        <v>133</v>
      </c>
      <c r="AC32" s="44"/>
      <c r="AD32" s="44"/>
      <c r="AE32" s="34"/>
      <c r="AF32" s="47"/>
      <c r="AG32" s="46"/>
      <c r="AH32" s="46"/>
      <c r="AI32" s="71"/>
    </row>
    <row r="33" spans="1:35" s="33" customFormat="1" ht="101.25" customHeight="1" x14ac:dyDescent="0.2">
      <c r="A33" s="80" t="str">
        <f>'READ ME FIRST'!$D$12</f>
        <v>PGE</v>
      </c>
      <c r="B33" s="36">
        <f>'READ ME FIRST'!$D$15</f>
        <v>44683</v>
      </c>
      <c r="C33" s="39" t="s">
        <v>242</v>
      </c>
      <c r="D33" s="38" t="str">
        <f>IF(Initiatives!$C33="", "",INDEX('Initiative mapping-DO NOT EDIT'!$L$3:$L$13, MATCH(Initiatives!$C33,'Initiative mapping-DO NOT EDIT'!$K$3:$K$13,0)))</f>
        <v>7.3.4.</v>
      </c>
      <c r="E33" s="81" t="s">
        <v>267</v>
      </c>
      <c r="F33" s="39"/>
      <c r="G33" s="35">
        <f>IF(Initiatives!$E33="","x",IF(Initiatives!$E33="other", Initiatives!$F33, INDEX('Initiative mapping-DO NOT EDIT'!$D$3:$D$100,MATCH(Initiatives!$E33,'Initiative mapping-DO NOT EDIT'!$E$3:$E$100,0))))</f>
        <v>15</v>
      </c>
      <c r="H33" s="39" t="s">
        <v>268</v>
      </c>
      <c r="I33" s="48" t="s">
        <v>245</v>
      </c>
      <c r="J33" s="42" t="str">
        <f>_xlfn.CONCAT(Initiatives!$A33,"_", Initiatives!$C33,"_", IF(Initiatives!$E33="","x",IF(Initiatives!$E33="other", Initiatives!$F33, Initiatives!$E33)),"_",Initiatives!$I33, "_",YEAR(Initiatives!$B33))</f>
        <v>PGE_Asset Management &amp; Inspections_Substation inspections  _AiLogID_2022</v>
      </c>
      <c r="K33" s="85">
        <v>624</v>
      </c>
      <c r="L33" s="37" t="s">
        <v>269</v>
      </c>
      <c r="M33" s="43">
        <v>86</v>
      </c>
      <c r="N33" s="43">
        <v>0</v>
      </c>
      <c r="O33" s="43">
        <v>65</v>
      </c>
      <c r="P33" s="43">
        <v>86</v>
      </c>
      <c r="Q33" s="43">
        <v>86</v>
      </c>
      <c r="R33" s="43">
        <v>0</v>
      </c>
      <c r="S33" s="43"/>
      <c r="T33" s="43"/>
      <c r="U33" s="43"/>
      <c r="V33" s="58" t="s">
        <v>270</v>
      </c>
      <c r="W33" s="63" t="s">
        <v>271</v>
      </c>
      <c r="X33" s="58"/>
      <c r="Y33" s="58"/>
      <c r="Z33" s="58"/>
      <c r="AA33" s="43" t="s">
        <v>132</v>
      </c>
      <c r="AB33" s="37" t="s">
        <v>133</v>
      </c>
      <c r="AC33" s="44"/>
      <c r="AD33" s="44"/>
      <c r="AE33" s="34"/>
      <c r="AF33" s="47"/>
      <c r="AG33" s="46"/>
      <c r="AH33" s="46"/>
      <c r="AI33" s="71"/>
    </row>
    <row r="34" spans="1:35" s="33" customFormat="1" ht="101.25" customHeight="1" x14ac:dyDescent="0.2">
      <c r="A34" s="80" t="str">
        <f>'READ ME FIRST'!$D$12</f>
        <v>PGE</v>
      </c>
      <c r="B34" s="36">
        <f>'READ ME FIRST'!$D$15</f>
        <v>44683</v>
      </c>
      <c r="C34" s="39" t="s">
        <v>242</v>
      </c>
      <c r="D34" s="38" t="str">
        <f>IF(Initiatives!$C34="", "",INDEX('Initiative mapping-DO NOT EDIT'!$L$3:$L$13, MATCH(Initiatives!$C34,'Initiative mapping-DO NOT EDIT'!$K$3:$K$13,0)))</f>
        <v>7.3.4.</v>
      </c>
      <c r="E34" s="81" t="s">
        <v>267</v>
      </c>
      <c r="F34" s="39"/>
      <c r="G34" s="35">
        <f>IF(Initiatives!$E34="","x",IF(Initiatives!$E34="other", Initiatives!$F34, INDEX('Initiative mapping-DO NOT EDIT'!$D$3:$D$100,MATCH(Initiatives!$E34,'Initiative mapping-DO NOT EDIT'!$E$3:$E$100,0))))</f>
        <v>15</v>
      </c>
      <c r="H34" s="39" t="s">
        <v>272</v>
      </c>
      <c r="I34" s="48" t="s">
        <v>245</v>
      </c>
      <c r="J34" s="42" t="str">
        <f>_xlfn.CONCAT(Initiatives!$A34,"_", Initiatives!$C34,"_", IF(Initiatives!$E34="","x",IF(Initiatives!$E34="other", Initiatives!$F34, Initiatives!$E34)),"_",Initiatives!$I34, "_",YEAR(Initiatives!$B34))</f>
        <v>PGE_Asset Management &amp; Inspections_Substation inspections  _AiLogID_2022</v>
      </c>
      <c r="K34" s="85">
        <v>624</v>
      </c>
      <c r="L34" s="37" t="s">
        <v>273</v>
      </c>
      <c r="M34" s="43">
        <v>43</v>
      </c>
      <c r="N34" s="43">
        <v>0</v>
      </c>
      <c r="O34" s="43">
        <v>34</v>
      </c>
      <c r="P34" s="43">
        <v>43</v>
      </c>
      <c r="Q34" s="43">
        <v>43</v>
      </c>
      <c r="R34" s="43">
        <v>0</v>
      </c>
      <c r="S34" s="43"/>
      <c r="T34" s="43"/>
      <c r="U34" s="43"/>
      <c r="V34" s="58" t="s">
        <v>274</v>
      </c>
      <c r="W34" s="63" t="s">
        <v>275</v>
      </c>
      <c r="X34" s="58"/>
      <c r="Y34" s="58"/>
      <c r="Z34" s="58"/>
      <c r="AA34" s="43" t="s">
        <v>132</v>
      </c>
      <c r="AB34" s="37" t="s">
        <v>133</v>
      </c>
      <c r="AC34" s="44"/>
      <c r="AD34" s="44"/>
      <c r="AE34" s="34"/>
      <c r="AF34" s="47"/>
      <c r="AG34" s="46"/>
      <c r="AH34" s="46"/>
      <c r="AI34" s="71"/>
    </row>
    <row r="35" spans="1:35" s="33" customFormat="1" ht="99.75" customHeight="1" x14ac:dyDescent="0.2">
      <c r="A35" s="80" t="str">
        <f>'READ ME FIRST'!$D$12</f>
        <v>PGE</v>
      </c>
      <c r="B35" s="36">
        <f>'READ ME FIRST'!$D$15</f>
        <v>44683</v>
      </c>
      <c r="C35" s="39" t="s">
        <v>242</v>
      </c>
      <c r="D35" s="38" t="str">
        <f>IF(Initiatives!$C35="", "",INDEX('Initiative mapping-DO NOT EDIT'!$L$3:$L$13, MATCH(Initiatives!$C35,'Initiative mapping-DO NOT EDIT'!$K$3:$K$13,0)))</f>
        <v>7.3.4.</v>
      </c>
      <c r="E35" s="81" t="s">
        <v>276</v>
      </c>
      <c r="F35" s="39"/>
      <c r="G35" s="35">
        <f>IF(Initiatives!$E35="","x",IF(Initiatives!$E35="other", Initiatives!$F35, INDEX('Initiative mapping-DO NOT EDIT'!$D$3:$D$100,MATCH(Initiatives!$E35,'Initiative mapping-DO NOT EDIT'!$E$3:$E$100,0))))</f>
        <v>16</v>
      </c>
      <c r="H35" s="39" t="s">
        <v>277</v>
      </c>
      <c r="I35" s="48"/>
      <c r="J35" s="42" t="str">
        <f>_xlfn.CONCAT(Initiatives!$A35,"_", Initiatives!$C35,"_", IF(Initiatives!$E35="","x",IF(Initiatives!$E35="other", Initiatives!$F35, Initiatives!$E35)),"_",Initiatives!$I35, "_",YEAR(Initiatives!$B35))</f>
        <v>PGE_Asset Management &amp; Inspections_Other Substation inspections Hydro Generation__2022</v>
      </c>
      <c r="K35" s="85">
        <v>628</v>
      </c>
      <c r="L35" s="37" t="s">
        <v>278</v>
      </c>
      <c r="M35" s="43">
        <v>52</v>
      </c>
      <c r="N35" s="43">
        <v>0</v>
      </c>
      <c r="O35" s="43">
        <v>42</v>
      </c>
      <c r="P35" s="43">
        <v>52</v>
      </c>
      <c r="Q35" s="43">
        <v>52</v>
      </c>
      <c r="R35" s="43">
        <v>0</v>
      </c>
      <c r="S35" s="43"/>
      <c r="T35" s="43"/>
      <c r="U35" s="43"/>
      <c r="V35" s="58" t="s">
        <v>279</v>
      </c>
      <c r="W35" s="70" t="s">
        <v>280</v>
      </c>
      <c r="X35" s="70"/>
      <c r="Y35" s="78"/>
      <c r="Z35" s="58"/>
      <c r="AA35" s="43" t="s">
        <v>132</v>
      </c>
      <c r="AB35" s="37" t="s">
        <v>133</v>
      </c>
      <c r="AC35" s="44"/>
      <c r="AD35" s="44"/>
      <c r="AE35" s="34"/>
      <c r="AF35" s="47"/>
      <c r="AG35" s="46"/>
      <c r="AH35" s="46"/>
      <c r="AI35" s="71"/>
    </row>
    <row r="36" spans="1:35" s="33" customFormat="1" ht="48" x14ac:dyDescent="0.2">
      <c r="A36" s="80" t="str">
        <f>'READ ME FIRST'!$D$12</f>
        <v>PGE</v>
      </c>
      <c r="B36" s="36">
        <f>'READ ME FIRST'!$D$15</f>
        <v>44683</v>
      </c>
      <c r="C36" s="39" t="s">
        <v>242</v>
      </c>
      <c r="D36" s="38" t="str">
        <f>IF(Initiatives!$C36="", "",INDEX('Initiative mapping-DO NOT EDIT'!$L$3:$L$13, MATCH(Initiatives!$C36,'Initiative mapping-DO NOT EDIT'!$K$3:$K$13,0)))</f>
        <v>7.3.4.</v>
      </c>
      <c r="E36" s="81" t="s">
        <v>281</v>
      </c>
      <c r="F36" s="39"/>
      <c r="G36" s="35">
        <f>IF(Initiatives!$E36="","x",IF(Initiatives!$E36="other", Initiatives!$F36, INDEX('Initiative mapping-DO NOT EDIT'!$D$3:$D$100,MATCH(Initiatives!$E36,'Initiative mapping-DO NOT EDIT'!$E$3:$E$100,0))))</f>
        <v>14</v>
      </c>
      <c r="H36" s="39" t="s">
        <v>282</v>
      </c>
      <c r="I36" s="41"/>
      <c r="J36" s="42" t="str">
        <f>_xlfn.CONCAT(Initiatives!$A36,"_", Initiatives!$C36,"_", IF(Initiatives!$E36="","x",IF(Initiatives!$E36="other", Initiatives!$F36, Initiatives!$E36)),"_",Initiatives!$I36, "_",YEAR(Initiatives!$B36))</f>
        <v>PGE_Asset Management &amp; Inspections_Quality assurance / quality control of inspections  __2022</v>
      </c>
      <c r="K36" s="85">
        <v>619</v>
      </c>
      <c r="L36" s="37"/>
      <c r="M36" s="43" t="s">
        <v>133</v>
      </c>
      <c r="N36" s="43" t="s">
        <v>133</v>
      </c>
      <c r="O36" s="43" t="s">
        <v>133</v>
      </c>
      <c r="P36" s="43" t="s">
        <v>133</v>
      </c>
      <c r="Q36" s="43" t="s">
        <v>133</v>
      </c>
      <c r="R36" s="43" t="s">
        <v>133</v>
      </c>
      <c r="S36" s="43"/>
      <c r="T36" s="43"/>
      <c r="U36" s="43"/>
      <c r="V36" s="58" t="s">
        <v>283</v>
      </c>
      <c r="W36" s="58" t="s">
        <v>284</v>
      </c>
      <c r="X36" s="58"/>
      <c r="Y36" s="37"/>
      <c r="Z36" s="58"/>
      <c r="AA36" s="43" t="s">
        <v>132</v>
      </c>
      <c r="AB36" s="37" t="s">
        <v>133</v>
      </c>
      <c r="AC36" s="44"/>
      <c r="AD36" s="44"/>
      <c r="AE36" s="34"/>
      <c r="AF36" s="47"/>
      <c r="AG36" s="46"/>
      <c r="AH36" s="46"/>
      <c r="AI36" s="71"/>
    </row>
    <row r="37" spans="1:35" s="33" customFormat="1" ht="48" x14ac:dyDescent="0.2">
      <c r="A37" s="80" t="str">
        <f>'READ ME FIRST'!$D$12</f>
        <v>PGE</v>
      </c>
      <c r="B37" s="36">
        <f>'READ ME FIRST'!$D$15</f>
        <v>44683</v>
      </c>
      <c r="C37" s="39" t="s">
        <v>285</v>
      </c>
      <c r="D37" s="38" t="str">
        <f>IF(Initiatives!$C37="", "",INDEX('Initiative mapping-DO NOT EDIT'!$L$3:$L$13, MATCH(Initiatives!$C37,'Initiative mapping-DO NOT EDIT'!$K$3:$K$13,0)))</f>
        <v>7.3.5.</v>
      </c>
      <c r="E37" s="81" t="s">
        <v>286</v>
      </c>
      <c r="F37" s="39"/>
      <c r="G37" s="35">
        <f>IF(Initiatives!$E37="","x",IF(Initiatives!$E37="other", Initiatives!$F37, INDEX('Initiative mapping-DO NOT EDIT'!$D$3:$D$100,MATCH(Initiatives!$E37,'Initiative mapping-DO NOT EDIT'!$E$3:$E$100,0))))</f>
        <v>2</v>
      </c>
      <c r="H37" s="39" t="s">
        <v>287</v>
      </c>
      <c r="I37" s="48" t="s">
        <v>288</v>
      </c>
      <c r="J37" s="42" t="str">
        <f>_xlfn.CONCAT(Initiatives!$A37,"_", Initiatives!$C37,"_", IF(Initiatives!$E37="","x",IF(Initiatives!$E37="other", Initiatives!$F37, Initiatives!$E37)),"_",Initiatives!$I37, "_",YEAR(Initiatives!$B37))</f>
        <v>PGE_Vegetation Management &amp; Inspections_Detailed inspections of vegetation around distribution electric lines and equipment _VMiLogID_2022</v>
      </c>
      <c r="K37" s="85">
        <v>634</v>
      </c>
      <c r="L37" s="37" t="s">
        <v>219</v>
      </c>
      <c r="M37" s="43">
        <v>1800</v>
      </c>
      <c r="N37" s="43">
        <v>217</v>
      </c>
      <c r="O37" s="43">
        <v>757</v>
      </c>
      <c r="P37" s="43">
        <v>1405</v>
      </c>
      <c r="Q37" s="43">
        <v>1800</v>
      </c>
      <c r="R37" s="43">
        <v>291.89999999999998</v>
      </c>
      <c r="S37" s="43"/>
      <c r="T37" s="43"/>
      <c r="U37" s="43"/>
      <c r="V37" s="58" t="s">
        <v>289</v>
      </c>
      <c r="W37" s="58" t="s">
        <v>290</v>
      </c>
      <c r="X37" s="58"/>
      <c r="Y37" s="37"/>
      <c r="Z37" s="58"/>
      <c r="AA37" s="43" t="s">
        <v>132</v>
      </c>
      <c r="AB37" s="37" t="s">
        <v>133</v>
      </c>
      <c r="AC37" s="44"/>
      <c r="AD37" s="44"/>
      <c r="AE37" s="34"/>
      <c r="AF37" s="47"/>
      <c r="AG37" s="46"/>
      <c r="AH37" s="46"/>
      <c r="AI37" s="71"/>
    </row>
    <row r="38" spans="1:35" s="33" customFormat="1" ht="156" customHeight="1" x14ac:dyDescent="0.2">
      <c r="A38" s="80" t="str">
        <f>'READ ME FIRST'!$D$12</f>
        <v>PGE</v>
      </c>
      <c r="B38" s="36">
        <f>'READ ME FIRST'!$D$15</f>
        <v>44683</v>
      </c>
      <c r="C38" s="39" t="s">
        <v>285</v>
      </c>
      <c r="D38" s="38" t="str">
        <f>IF(Initiatives!$C38="", "",INDEX('Initiative mapping-DO NOT EDIT'!$L$3:$L$13, MATCH(Initiatives!$C38,'Initiative mapping-DO NOT EDIT'!$K$3:$K$13,0)))</f>
        <v>7.3.5.</v>
      </c>
      <c r="E38" s="81" t="s">
        <v>286</v>
      </c>
      <c r="F38" s="39"/>
      <c r="G38" s="35">
        <f>IF(Initiatives!$E38="","x",IF(Initiatives!$E38="other", Initiatives!$F38, INDEX('Initiative mapping-DO NOT EDIT'!$D$3:$D$100,MATCH(Initiatives!$E38,'Initiative mapping-DO NOT EDIT'!$E$3:$E$100,0))))</f>
        <v>2</v>
      </c>
      <c r="H38" s="39" t="s">
        <v>291</v>
      </c>
      <c r="I38" s="48" t="s">
        <v>288</v>
      </c>
      <c r="J38" s="42" t="str">
        <f>_xlfn.CONCAT(Initiatives!$A38,"_", Initiatives!$C38,"_", IF(Initiatives!$E38="","x",IF(Initiatives!$E38="other", Initiatives!$F38, Initiatives!$E38)),"_",Initiatives!$I38, "_",YEAR(Initiatives!$B38))</f>
        <v>PGE_Vegetation Management &amp; Inspections_Detailed inspections of vegetation around distribution electric lines and equipment _VMiLogID_2022</v>
      </c>
      <c r="K38" s="85">
        <v>634</v>
      </c>
      <c r="L38" s="37" t="s">
        <v>292</v>
      </c>
      <c r="M38" s="43"/>
      <c r="N38" s="43"/>
      <c r="O38" s="43"/>
      <c r="P38" s="43"/>
      <c r="Q38" s="43"/>
      <c r="R38" s="43">
        <v>7737</v>
      </c>
      <c r="S38" s="43"/>
      <c r="T38" s="43"/>
      <c r="U38" s="43"/>
      <c r="V38" s="58" t="s">
        <v>293</v>
      </c>
      <c r="W38" s="70" t="s">
        <v>551</v>
      </c>
      <c r="X38" s="58"/>
      <c r="Y38" s="37"/>
      <c r="Z38" s="58"/>
      <c r="AA38" s="43" t="s">
        <v>132</v>
      </c>
      <c r="AB38" s="37"/>
      <c r="AC38" s="44"/>
      <c r="AD38" s="44"/>
      <c r="AE38" s="34"/>
      <c r="AF38" s="47"/>
      <c r="AG38" s="46"/>
      <c r="AH38" s="46"/>
      <c r="AI38" s="71"/>
    </row>
    <row r="39" spans="1:35" s="33" customFormat="1" ht="108" x14ac:dyDescent="0.2">
      <c r="A39" s="80" t="str">
        <f>'READ ME FIRST'!$D$12</f>
        <v>PGE</v>
      </c>
      <c r="B39" s="36">
        <f>'READ ME FIRST'!$D$15</f>
        <v>44683</v>
      </c>
      <c r="C39" s="39" t="s">
        <v>285</v>
      </c>
      <c r="D39" s="38" t="str">
        <f>IF(Initiatives!$C39="", "",INDEX('Initiative mapping-DO NOT EDIT'!$L$3:$L$13, MATCH(Initiatives!$C39,'Initiative mapping-DO NOT EDIT'!$K$3:$K$13,0)))</f>
        <v>7.3.5.</v>
      </c>
      <c r="E39" s="81" t="s">
        <v>294</v>
      </c>
      <c r="F39" s="39"/>
      <c r="G39" s="35">
        <f>IF(Initiatives!$E39="","x",IF(Initiatives!$E39="other", Initiatives!$F39, INDEX('Initiative mapping-DO NOT EDIT'!$D$3:$D$100,MATCH(Initiatives!$E39,'Initiative mapping-DO NOT EDIT'!$E$3:$E$100,0))))</f>
        <v>7</v>
      </c>
      <c r="H39" s="39" t="s">
        <v>295</v>
      </c>
      <c r="I39" s="41"/>
      <c r="J39" s="42" t="str">
        <f>_xlfn.CONCAT(Initiatives!$A39,"_", Initiatives!$C39,"_", IF(Initiatives!$E39="","x",IF(Initiatives!$E39="other", Initiatives!$F39, Initiatives!$E39)),"_",Initiatives!$I39, "_",YEAR(Initiatives!$B39))</f>
        <v>PGE_Vegetation Management &amp; Inspections_LiDAR inspections of vegetation around distribution electric lines and equipment __2022</v>
      </c>
      <c r="K39" s="85">
        <v>655</v>
      </c>
      <c r="L39" s="37" t="s">
        <v>219</v>
      </c>
      <c r="M39" s="43">
        <v>2000</v>
      </c>
      <c r="N39" s="43">
        <v>0</v>
      </c>
      <c r="O39" s="43">
        <v>500</v>
      </c>
      <c r="P39" s="43">
        <v>1000</v>
      </c>
      <c r="Q39" s="43">
        <v>2000</v>
      </c>
      <c r="R39" s="43">
        <v>0</v>
      </c>
      <c r="S39" s="43"/>
      <c r="T39" s="43"/>
      <c r="U39" s="43"/>
      <c r="V39" s="58" t="s">
        <v>296</v>
      </c>
      <c r="W39" s="58" t="s">
        <v>297</v>
      </c>
      <c r="X39" s="70"/>
      <c r="Y39" s="37"/>
      <c r="Z39" s="58"/>
      <c r="AA39" s="43" t="s">
        <v>132</v>
      </c>
      <c r="AB39" s="37" t="s">
        <v>133</v>
      </c>
      <c r="AC39" s="44"/>
      <c r="AD39" s="44"/>
      <c r="AE39" s="34"/>
      <c r="AF39" s="47"/>
      <c r="AG39" s="46"/>
      <c r="AH39" s="46"/>
      <c r="AI39" s="71"/>
    </row>
    <row r="40" spans="1:35" s="33" customFormat="1" ht="48" x14ac:dyDescent="0.2">
      <c r="A40" s="80" t="str">
        <f>'READ ME FIRST'!$D$12</f>
        <v>PGE</v>
      </c>
      <c r="B40" s="36">
        <f>'READ ME FIRST'!$D$15</f>
        <v>44683</v>
      </c>
      <c r="C40" s="39" t="s">
        <v>285</v>
      </c>
      <c r="D40" s="38" t="str">
        <f>IF(Initiatives!$C40="", "",INDEX('Initiative mapping-DO NOT EDIT'!$L$3:$L$13, MATCH(Initiatives!$C40,'Initiative mapping-DO NOT EDIT'!$K$3:$K$13,0)))</f>
        <v>7.3.5.</v>
      </c>
      <c r="E40" s="81" t="s">
        <v>298</v>
      </c>
      <c r="F40" s="39"/>
      <c r="G40" s="35">
        <f>IF(Initiatives!$E40="","x",IF(Initiatives!$E40="other", Initiatives!$F40, INDEX('Initiative mapping-DO NOT EDIT'!$D$3:$D$100,MATCH(Initiatives!$E40,'Initiative mapping-DO NOT EDIT'!$E$3:$E$100,0))))</f>
        <v>8</v>
      </c>
      <c r="H40" s="39" t="s">
        <v>299</v>
      </c>
      <c r="I40" s="41"/>
      <c r="J40" s="42" t="str">
        <f>_xlfn.CONCAT(Initiatives!$A40,"_", Initiatives!$C40,"_", IF(Initiatives!$E40="","x",IF(Initiatives!$E40="other", Initiatives!$F40, Initiatives!$E40)),"_",Initiatives!$I40, "_",YEAR(Initiatives!$B40))</f>
        <v>PGE_Vegetation Management &amp; Inspections_LiDAR inspections of vegetation around transmission electric lines and equipment __2022</v>
      </c>
      <c r="K40" s="85">
        <v>658</v>
      </c>
      <c r="L40" s="37" t="s">
        <v>219</v>
      </c>
      <c r="M40" s="43">
        <v>17880</v>
      </c>
      <c r="N40" s="43">
        <v>11883</v>
      </c>
      <c r="O40" s="43">
        <v>17880</v>
      </c>
      <c r="P40" s="43">
        <v>17880</v>
      </c>
      <c r="Q40" s="43">
        <v>17880</v>
      </c>
      <c r="R40" s="43">
        <v>13147</v>
      </c>
      <c r="S40" s="43"/>
      <c r="T40" s="43"/>
      <c r="U40" s="43"/>
      <c r="V40" s="58" t="s">
        <v>300</v>
      </c>
      <c r="W40" s="58" t="s">
        <v>301</v>
      </c>
      <c r="X40" s="58"/>
      <c r="Y40" s="37"/>
      <c r="Z40" s="58"/>
      <c r="AA40" s="43" t="s">
        <v>132</v>
      </c>
      <c r="AB40" s="37" t="s">
        <v>133</v>
      </c>
      <c r="AC40" s="44"/>
      <c r="AD40" s="44"/>
      <c r="AE40" s="34"/>
      <c r="AF40" s="47"/>
      <c r="AG40" s="46"/>
      <c r="AH40" s="46"/>
      <c r="AI40" s="71"/>
    </row>
    <row r="41" spans="1:35" s="33" customFormat="1" ht="60" x14ac:dyDescent="0.2">
      <c r="A41" s="80" t="str">
        <f>'READ ME FIRST'!$D$12</f>
        <v>PGE</v>
      </c>
      <c r="B41" s="36">
        <f>'READ ME FIRST'!$D$15</f>
        <v>44683</v>
      </c>
      <c r="C41" s="39" t="s">
        <v>285</v>
      </c>
      <c r="D41" s="38" t="str">
        <f>IF(Initiatives!$C41="", "",INDEX('Initiative mapping-DO NOT EDIT'!$L$3:$L$13, MATCH(Initiatives!$C41,'Initiative mapping-DO NOT EDIT'!$K$3:$K$13,0)))</f>
        <v>7.3.5.</v>
      </c>
      <c r="E41" s="81" t="s">
        <v>302</v>
      </c>
      <c r="F41" s="39"/>
      <c r="G41" s="35">
        <f>IF(Initiatives!$E41="","x",IF(Initiatives!$E41="other", Initiatives!$F41, INDEX('Initiative mapping-DO NOT EDIT'!$D$3:$D$100,MATCH(Initiatives!$E41,'Initiative mapping-DO NOT EDIT'!$E$3:$E$100,0))))</f>
        <v>13</v>
      </c>
      <c r="H41" s="39" t="s">
        <v>303</v>
      </c>
      <c r="I41" s="41"/>
      <c r="J41" s="42" t="str">
        <f>_xlfn.CONCAT(Initiatives!$A41,"_", Initiatives!$C41,"_", IF(Initiatives!$E41="","x",IF(Initiatives!$E41="other", Initiatives!$F41, Initiatives!$E41)),"_",Initiatives!$I41, "_",YEAR(Initiatives!$B41))</f>
        <v>PGE_Vegetation Management &amp; Inspections_Quality assurance / quality control of vegetation inspections  __2022</v>
      </c>
      <c r="K41" s="85">
        <v>670</v>
      </c>
      <c r="L41" s="37"/>
      <c r="M41" s="43" t="s">
        <v>133</v>
      </c>
      <c r="N41" s="43" t="s">
        <v>133</v>
      </c>
      <c r="O41" s="43" t="s">
        <v>133</v>
      </c>
      <c r="P41" s="43" t="s">
        <v>133</v>
      </c>
      <c r="Q41" s="43" t="s">
        <v>133</v>
      </c>
      <c r="R41" s="43" t="s">
        <v>133</v>
      </c>
      <c r="S41" s="43"/>
      <c r="T41" s="43"/>
      <c r="U41" s="43"/>
      <c r="V41" s="58" t="s">
        <v>304</v>
      </c>
      <c r="W41" s="58" t="s">
        <v>305</v>
      </c>
      <c r="X41" s="58"/>
      <c r="Y41" s="37"/>
      <c r="Z41" s="58"/>
      <c r="AA41" s="43" t="s">
        <v>132</v>
      </c>
      <c r="AB41" s="72" t="s">
        <v>133</v>
      </c>
      <c r="AC41" s="44"/>
      <c r="AD41" s="44"/>
      <c r="AE41" s="34"/>
      <c r="AF41" s="47"/>
      <c r="AG41" s="46"/>
      <c r="AH41" s="46"/>
      <c r="AI41" s="71"/>
    </row>
    <row r="42" spans="1:35" s="33" customFormat="1" ht="72" x14ac:dyDescent="0.2">
      <c r="A42" s="80" t="str">
        <f>'READ ME FIRST'!$D$12</f>
        <v>PGE</v>
      </c>
      <c r="B42" s="36">
        <f>'READ ME FIRST'!$D$15</f>
        <v>44683</v>
      </c>
      <c r="C42" s="39" t="s">
        <v>285</v>
      </c>
      <c r="D42" s="38" t="str">
        <f>IF(Initiatives!$C42="", "",INDEX('Initiative mapping-DO NOT EDIT'!$L$3:$L$13, MATCH(Initiatives!$C42,'Initiative mapping-DO NOT EDIT'!$K$3:$K$13,0)))</f>
        <v>7.3.5.</v>
      </c>
      <c r="E42" s="81" t="s">
        <v>306</v>
      </c>
      <c r="F42" s="39"/>
      <c r="G42" s="35">
        <f>IF(Initiatives!$E42="","x",IF(Initiatives!$E42="other", Initiatives!$F42, INDEX('Initiative mapping-DO NOT EDIT'!$D$3:$D$100,MATCH(Initiatives!$E42,'Initiative mapping-DO NOT EDIT'!$E$3:$E$100,0))))</f>
        <v>17</v>
      </c>
      <c r="H42" s="39" t="s">
        <v>307</v>
      </c>
      <c r="I42" s="48"/>
      <c r="J42" s="42" t="str">
        <f>_xlfn.CONCAT(Initiatives!$A42,"_", Initiatives!$C42,"_", IF(Initiatives!$E42="","x",IF(Initiatives!$E42="other", Initiatives!$F42, Initiatives!$E42)),"_",Initiatives!$I42, "_",YEAR(Initiatives!$B42))</f>
        <v>PGE_Vegetation Management &amp; Inspections_Substation inspection __2022</v>
      </c>
      <c r="K42" s="85">
        <v>682</v>
      </c>
      <c r="L42" s="37" t="s">
        <v>269</v>
      </c>
      <c r="M42" s="43">
        <v>132</v>
      </c>
      <c r="N42" s="43">
        <v>109</v>
      </c>
      <c r="O42" s="43">
        <v>132</v>
      </c>
      <c r="P42" s="43">
        <v>132</v>
      </c>
      <c r="Q42" s="43">
        <v>132</v>
      </c>
      <c r="R42" s="43">
        <v>116</v>
      </c>
      <c r="S42" s="43"/>
      <c r="T42" s="43"/>
      <c r="U42" s="43"/>
      <c r="V42" s="58" t="s">
        <v>308</v>
      </c>
      <c r="W42" s="58" t="s">
        <v>309</v>
      </c>
      <c r="X42" s="58"/>
      <c r="Y42" s="37"/>
      <c r="Z42" s="58"/>
      <c r="AA42" s="43" t="s">
        <v>132</v>
      </c>
      <c r="AB42" s="58" t="s">
        <v>133</v>
      </c>
      <c r="AC42" s="44"/>
      <c r="AD42" s="44"/>
      <c r="AE42" s="34"/>
      <c r="AF42" s="47"/>
      <c r="AG42" s="46"/>
      <c r="AH42" s="46"/>
      <c r="AI42" s="71"/>
    </row>
    <row r="43" spans="1:35" s="33" customFormat="1" ht="54" customHeight="1" x14ac:dyDescent="0.2">
      <c r="A43" s="80" t="str">
        <f>'READ ME FIRST'!$D$12</f>
        <v>PGE</v>
      </c>
      <c r="B43" s="36">
        <f>'READ ME FIRST'!$D$15</f>
        <v>44683</v>
      </c>
      <c r="C43" s="39" t="s">
        <v>285</v>
      </c>
      <c r="D43" s="38" t="str">
        <f>IF(Initiatives!$C43="", "",INDEX('Initiative mapping-DO NOT EDIT'!$L$3:$L$13, MATCH(Initiatives!$C43,'Initiative mapping-DO NOT EDIT'!$K$3:$K$13,0)))</f>
        <v>7.3.5.</v>
      </c>
      <c r="E43" s="81" t="s">
        <v>306</v>
      </c>
      <c r="F43" s="39"/>
      <c r="G43" s="35">
        <f>IF(Initiatives!$E43="","x",IF(Initiatives!$E43="other", Initiatives!$F43, INDEX('Initiative mapping-DO NOT EDIT'!$D$3:$D$100,MATCH(Initiatives!$E43,'Initiative mapping-DO NOT EDIT'!$E$3:$E$100,0))))</f>
        <v>17</v>
      </c>
      <c r="H43" s="39" t="s">
        <v>310</v>
      </c>
      <c r="I43" s="41"/>
      <c r="J43" s="42" t="str">
        <f>_xlfn.CONCAT(Initiatives!$A43,"_", Initiatives!$C43,"_", IF(Initiatives!$E43="","x",IF(Initiatives!$E43="other", Initiatives!$F43, Initiatives!$E43)),"_",Initiatives!$I43, "_",YEAR(Initiatives!$B43))</f>
        <v>PGE_Vegetation Management &amp; Inspections_Substation inspection __2022</v>
      </c>
      <c r="K43" s="85">
        <v>684</v>
      </c>
      <c r="L43" s="37" t="s">
        <v>311</v>
      </c>
      <c r="M43" s="43">
        <v>55</v>
      </c>
      <c r="N43" s="43">
        <v>33</v>
      </c>
      <c r="O43" s="43">
        <v>55</v>
      </c>
      <c r="P43" s="43">
        <v>55</v>
      </c>
      <c r="Q43" s="43">
        <v>55</v>
      </c>
      <c r="R43" s="43">
        <v>49</v>
      </c>
      <c r="S43" s="43"/>
      <c r="T43" s="43"/>
      <c r="U43" s="43"/>
      <c r="V43" s="58" t="s">
        <v>312</v>
      </c>
      <c r="W43" s="58" t="s">
        <v>313</v>
      </c>
      <c r="X43" s="58"/>
      <c r="Y43" s="37"/>
      <c r="Z43" s="58"/>
      <c r="AA43" s="43" t="s">
        <v>132</v>
      </c>
      <c r="AB43" s="37" t="s">
        <v>133</v>
      </c>
      <c r="AC43" s="44"/>
      <c r="AD43" s="44"/>
      <c r="AE43" s="34"/>
      <c r="AF43" s="47"/>
      <c r="AG43" s="46"/>
      <c r="AH43" s="46"/>
      <c r="AI43" s="71"/>
    </row>
    <row r="44" spans="1:35" s="33" customFormat="1" ht="96" x14ac:dyDescent="0.2">
      <c r="A44" s="80" t="str">
        <f>'READ ME FIRST'!$D$12</f>
        <v>PGE</v>
      </c>
      <c r="B44" s="36">
        <f>'READ ME FIRST'!$D$15</f>
        <v>44683</v>
      </c>
      <c r="C44" s="39" t="s">
        <v>285</v>
      </c>
      <c r="D44" s="38" t="str">
        <f>IF(Initiatives!$C44="", "",INDEX('Initiative mapping-DO NOT EDIT'!$L$3:$L$13, MATCH(Initiatives!$C44,'Initiative mapping-DO NOT EDIT'!$K$3:$K$13,0)))</f>
        <v>7.3.5.</v>
      </c>
      <c r="E44" s="81" t="s">
        <v>306</v>
      </c>
      <c r="F44" s="39"/>
      <c r="G44" s="35">
        <f>IF(Initiatives!$E44="","x",IF(Initiatives!$E44="other", Initiatives!$F44, INDEX('Initiative mapping-DO NOT EDIT'!$D$3:$D$100,MATCH(Initiatives!$E44,'Initiative mapping-DO NOT EDIT'!$E$3:$E$100,0))))</f>
        <v>17</v>
      </c>
      <c r="H44" s="39" t="s">
        <v>314</v>
      </c>
      <c r="I44" s="41"/>
      <c r="J44" s="42" t="str">
        <f>_xlfn.CONCAT(Initiatives!$A44,"_", Initiatives!$C44,"_", IF(Initiatives!$E44="","x",IF(Initiatives!$E44="other", Initiatives!$F44, Initiatives!$E44)),"_",Initiatives!$I44, "_",YEAR(Initiatives!$B44))</f>
        <v>PGE_Vegetation Management &amp; Inspections_Substation inspection __2022</v>
      </c>
      <c r="K44" s="85">
        <v>686</v>
      </c>
      <c r="L44" s="37" t="s">
        <v>278</v>
      </c>
      <c r="M44" s="43">
        <v>61</v>
      </c>
      <c r="N44" s="43">
        <v>42</v>
      </c>
      <c r="O44" s="43">
        <v>61</v>
      </c>
      <c r="P44" s="43">
        <v>61</v>
      </c>
      <c r="Q44" s="43">
        <v>61</v>
      </c>
      <c r="R44" s="43">
        <v>46</v>
      </c>
      <c r="S44" s="43"/>
      <c r="T44" s="43"/>
      <c r="U44" s="43"/>
      <c r="V44" s="58" t="s">
        <v>315</v>
      </c>
      <c r="W44" s="58" t="s">
        <v>316</v>
      </c>
      <c r="X44" s="58"/>
      <c r="Y44" s="37"/>
      <c r="Z44" s="58"/>
      <c r="AA44" s="43" t="s">
        <v>132</v>
      </c>
      <c r="AB44" s="37" t="s">
        <v>133</v>
      </c>
      <c r="AC44" s="44"/>
      <c r="AD44" s="44"/>
      <c r="AE44" s="34"/>
      <c r="AF44" s="47"/>
      <c r="AG44" s="46"/>
      <c r="AH44" s="46"/>
      <c r="AI44" s="71"/>
    </row>
    <row r="45" spans="1:35" s="33" customFormat="1" ht="48" x14ac:dyDescent="0.2">
      <c r="A45" s="80" t="str">
        <f>'READ ME FIRST'!$D$12</f>
        <v>PGE</v>
      </c>
      <c r="B45" s="36">
        <f>'READ ME FIRST'!$D$15</f>
        <v>44683</v>
      </c>
      <c r="C45" s="39" t="s">
        <v>285</v>
      </c>
      <c r="D45" s="38" t="str">
        <f>IF(Initiatives!$C45="", "",INDEX('Initiative mapping-DO NOT EDIT'!$L$3:$L$13, MATCH(Initiatives!$C45,'Initiative mapping-DO NOT EDIT'!$K$3:$K$13,0)))</f>
        <v>7.3.5.</v>
      </c>
      <c r="E45" s="81" t="s">
        <v>317</v>
      </c>
      <c r="F45" s="39"/>
      <c r="G45" s="35">
        <f>IF(Initiatives!$E45="","x",IF(Initiatives!$E45="other", Initiatives!$F45, INDEX('Initiative mapping-DO NOT EDIT'!$D$3:$D$100,MATCH(Initiatives!$E45,'Initiative mapping-DO NOT EDIT'!$E$3:$E$100,0))))</f>
        <v>20</v>
      </c>
      <c r="H45" s="39" t="s">
        <v>318</v>
      </c>
      <c r="I45" s="41"/>
      <c r="J45" s="42" t="str">
        <f>_xlfn.CONCAT(Initiatives!$A45,"_", Initiatives!$C45,"_", IF(Initiatives!$E45="","x",IF(Initiatives!$E45="other", Initiatives!$F45, Initiatives!$E45)),"_",Initiatives!$I45, "_",YEAR(Initiatives!$B45))</f>
        <v>PGE_Vegetation Management &amp; Inspections_Vegetation management to achieve clearances around electric lines and equipment  __2022</v>
      </c>
      <c r="K45" s="85">
        <v>699</v>
      </c>
      <c r="L45" s="37" t="s">
        <v>292</v>
      </c>
      <c r="M45" s="43">
        <v>7000</v>
      </c>
      <c r="N45" s="43">
        <v>1750</v>
      </c>
      <c r="O45" s="43">
        <v>3567</v>
      </c>
      <c r="P45" s="43">
        <v>5359</v>
      </c>
      <c r="Q45" s="43">
        <v>7000</v>
      </c>
      <c r="R45" s="43">
        <v>2244</v>
      </c>
      <c r="S45" s="43"/>
      <c r="T45" s="43"/>
      <c r="U45" s="43"/>
      <c r="V45" s="58" t="s">
        <v>319</v>
      </c>
      <c r="W45" s="58" t="s">
        <v>320</v>
      </c>
      <c r="X45" s="58"/>
      <c r="Y45" s="37"/>
      <c r="Z45" s="58"/>
      <c r="AA45" s="43" t="s">
        <v>132</v>
      </c>
      <c r="AB45" s="58" t="s">
        <v>133</v>
      </c>
      <c r="AC45" s="44"/>
      <c r="AD45" s="44"/>
      <c r="AE45" s="34"/>
      <c r="AF45" s="47"/>
      <c r="AG45" s="46"/>
      <c r="AH45" s="46"/>
      <c r="AI45" s="71"/>
    </row>
    <row r="46" spans="1:35" s="33" customFormat="1" ht="204" x14ac:dyDescent="0.2">
      <c r="A46" s="80" t="str">
        <f>'READ ME FIRST'!$D$12</f>
        <v>PGE</v>
      </c>
      <c r="B46" s="36">
        <f>'READ ME FIRST'!$D$15</f>
        <v>44683</v>
      </c>
      <c r="C46" s="39" t="s">
        <v>321</v>
      </c>
      <c r="D46" s="38" t="str">
        <f>IF(Initiatives!$C46="", "",INDEX('Initiative mapping-DO NOT EDIT'!$L$3:$L$13, MATCH(Initiatives!$C46,'Initiative mapping-DO NOT EDIT'!$K$3:$K$13,0)))</f>
        <v>7.3.6.</v>
      </c>
      <c r="E46" s="81" t="s">
        <v>322</v>
      </c>
      <c r="F46" s="39"/>
      <c r="G46" s="35">
        <f>IF(Initiatives!$E46="","x",IF(Initiatives!$E46="other", Initiatives!$F46, INDEX('Initiative mapping-DO NOT EDIT'!$D$3:$D$100,MATCH(Initiatives!$E46,'Initiative mapping-DO NOT EDIT'!$E$3:$E$100,0))))</f>
        <v>8</v>
      </c>
      <c r="H46" s="39" t="s">
        <v>323</v>
      </c>
      <c r="I46" s="41"/>
      <c r="J46" s="42" t="str">
        <f>_xlfn.CONCAT(Initiatives!$A46,"_", Initiatives!$C46,"_", IF(Initiatives!$E46="","x",IF(Initiatives!$E46="other", Initiatives!$F46, Initiatives!$E46)),"_",Initiatives!$I46, "_",YEAR(Initiatives!$B46))</f>
        <v>PGE_Grid Operations &amp; Operating Protocols_Protective equipment and device settings__2022</v>
      </c>
      <c r="K46" s="85">
        <v>730</v>
      </c>
      <c r="L46" s="37"/>
      <c r="M46" s="43" t="s">
        <v>133</v>
      </c>
      <c r="N46" s="43" t="s">
        <v>133</v>
      </c>
      <c r="O46" s="43" t="s">
        <v>133</v>
      </c>
      <c r="P46" s="43" t="s">
        <v>133</v>
      </c>
      <c r="Q46" s="43" t="s">
        <v>133</v>
      </c>
      <c r="R46" s="43" t="s">
        <v>133</v>
      </c>
      <c r="S46" s="43"/>
      <c r="T46" s="43"/>
      <c r="U46" s="43"/>
      <c r="V46" s="58" t="s">
        <v>324</v>
      </c>
      <c r="W46" s="58" t="s">
        <v>325</v>
      </c>
      <c r="X46" s="58"/>
      <c r="Y46" s="37"/>
      <c r="Z46" s="58"/>
      <c r="AA46" s="43" t="s">
        <v>326</v>
      </c>
      <c r="AB46" s="37" t="s">
        <v>133</v>
      </c>
      <c r="AC46" s="44"/>
      <c r="AD46" s="44"/>
      <c r="AE46" s="34"/>
      <c r="AF46" s="47"/>
      <c r="AG46" s="46"/>
      <c r="AH46" s="46"/>
      <c r="AI46" s="71"/>
    </row>
    <row r="47" spans="1:35" s="33" customFormat="1" ht="84" x14ac:dyDescent="0.2">
      <c r="A47" s="80" t="str">
        <f>'READ ME FIRST'!$D$12</f>
        <v>PGE</v>
      </c>
      <c r="B47" s="36">
        <f>'READ ME FIRST'!$D$15</f>
        <v>44683</v>
      </c>
      <c r="C47" s="39" t="s">
        <v>321</v>
      </c>
      <c r="D47" s="38" t="str">
        <f>IF(Initiatives!$C47="", "",INDEX('Initiative mapping-DO NOT EDIT'!$L$3:$L$13, MATCH(Initiatives!$C47,'Initiative mapping-DO NOT EDIT'!$K$3:$K$13,0)))</f>
        <v>7.3.6.</v>
      </c>
      <c r="E47" s="81" t="s">
        <v>322</v>
      </c>
      <c r="F47" s="39"/>
      <c r="G47" s="35">
        <f>IF(Initiatives!$E47="","x",IF(Initiatives!$E47="other", Initiatives!$F47, INDEX('Initiative mapping-DO NOT EDIT'!$D$3:$D$100,MATCH(Initiatives!$E47,'Initiative mapping-DO NOT EDIT'!$E$3:$E$100,0))))</f>
        <v>8</v>
      </c>
      <c r="H47" s="39" t="s">
        <v>327</v>
      </c>
      <c r="I47" s="41"/>
      <c r="J47" s="42" t="str">
        <f>_xlfn.CONCAT(Initiatives!$A47,"_", Initiatives!$C47,"_", IF(Initiatives!$E47="","x",IF(Initiatives!$E47="other", Initiatives!$F47, Initiatives!$E47)),"_",Initiatives!$I47, "_",YEAR(Initiatives!$B47))</f>
        <v>PGE_Grid Operations &amp; Operating Protocols_Protective equipment and device settings__2022</v>
      </c>
      <c r="K47" s="85">
        <v>730</v>
      </c>
      <c r="L47" s="37" t="s">
        <v>328</v>
      </c>
      <c r="M47" s="43">
        <v>3580</v>
      </c>
      <c r="N47" s="43">
        <v>1574</v>
      </c>
      <c r="O47" s="43">
        <v>3580</v>
      </c>
      <c r="P47" s="43">
        <v>3580</v>
      </c>
      <c r="Q47" s="43">
        <v>3580</v>
      </c>
      <c r="R47" s="43">
        <v>1577</v>
      </c>
      <c r="S47" s="43"/>
      <c r="T47" s="43"/>
      <c r="U47" s="43"/>
      <c r="V47" s="58" t="s">
        <v>550</v>
      </c>
      <c r="W47" s="58" t="s">
        <v>552</v>
      </c>
      <c r="X47" s="58"/>
      <c r="Y47" s="37"/>
      <c r="Z47" s="58"/>
      <c r="AA47" s="43" t="s">
        <v>132</v>
      </c>
      <c r="AB47" s="58"/>
      <c r="AC47" s="44"/>
      <c r="AD47" s="44"/>
      <c r="AE47" s="34"/>
      <c r="AF47" s="47"/>
      <c r="AG47" s="46"/>
      <c r="AH47" s="46"/>
      <c r="AI47" s="71"/>
    </row>
    <row r="48" spans="1:35" s="33" customFormat="1" ht="72" x14ac:dyDescent="0.2">
      <c r="A48" s="80" t="str">
        <f>'READ ME FIRST'!$D$12</f>
        <v>PGE</v>
      </c>
      <c r="B48" s="36">
        <f>'READ ME FIRST'!$D$15</f>
        <v>44683</v>
      </c>
      <c r="C48" s="39" t="s">
        <v>321</v>
      </c>
      <c r="D48" s="38" t="str">
        <f>IF(Initiatives!$C48="", "",INDEX('Initiative mapping-DO NOT EDIT'!$L$3:$L$13, MATCH(Initiatives!$C48,'Initiative mapping-DO NOT EDIT'!$K$3:$K$13,0)))</f>
        <v>7.3.6.</v>
      </c>
      <c r="E48" s="81" t="s">
        <v>322</v>
      </c>
      <c r="F48" s="39"/>
      <c r="G48" s="35">
        <f>IF(Initiatives!$E48="","x",IF(Initiatives!$E48="other", Initiatives!$F48, INDEX('Initiative mapping-DO NOT EDIT'!$D$3:$D$100,MATCH(Initiatives!$E48,'Initiative mapping-DO NOT EDIT'!$E$3:$E$100,0))))</f>
        <v>8</v>
      </c>
      <c r="H48" s="39" t="s">
        <v>329</v>
      </c>
      <c r="I48" s="41"/>
      <c r="J48" s="42" t="str">
        <f>_xlfn.CONCAT(Initiatives!$A48,"_", Initiatives!$C48,"_", IF(Initiatives!$E48="","x",IF(Initiatives!$E48="other", Initiatives!$F48, Initiatives!$E48)),"_",Initiatives!$I48, "_",YEAR(Initiatives!$B48))</f>
        <v>PGE_Grid Operations &amp; Operating Protocols_Protective equipment and device settings__2022</v>
      </c>
      <c r="K48" s="85">
        <v>730</v>
      </c>
      <c r="L48" s="37"/>
      <c r="M48" s="43" t="s">
        <v>133</v>
      </c>
      <c r="N48" s="43" t="s">
        <v>133</v>
      </c>
      <c r="O48" s="43" t="s">
        <v>133</v>
      </c>
      <c r="P48" s="43" t="s">
        <v>133</v>
      </c>
      <c r="Q48" s="43" t="s">
        <v>133</v>
      </c>
      <c r="R48" s="43" t="s">
        <v>133</v>
      </c>
      <c r="S48" s="43"/>
      <c r="T48" s="43"/>
      <c r="U48" s="43"/>
      <c r="V48" s="58" t="s">
        <v>330</v>
      </c>
      <c r="W48" s="58" t="s">
        <v>331</v>
      </c>
      <c r="X48" s="58"/>
      <c r="Y48" s="37"/>
      <c r="Z48" s="58"/>
      <c r="AA48" s="43" t="s">
        <v>132</v>
      </c>
      <c r="AB48" s="37" t="s">
        <v>133</v>
      </c>
      <c r="AC48" s="44"/>
      <c r="AD48" s="44"/>
      <c r="AE48" s="34"/>
      <c r="AF48" s="47"/>
      <c r="AG48" s="46"/>
      <c r="AH48" s="46"/>
      <c r="AI48" s="71"/>
    </row>
    <row r="49" spans="1:35" s="33" customFormat="1" ht="48" x14ac:dyDescent="0.2">
      <c r="A49" s="80" t="str">
        <f>'READ ME FIRST'!$D$12</f>
        <v>PGE</v>
      </c>
      <c r="B49" s="36">
        <f>'READ ME FIRST'!$D$15</f>
        <v>44683</v>
      </c>
      <c r="C49" s="39" t="s">
        <v>321</v>
      </c>
      <c r="D49" s="38" t="str">
        <f>IF(Initiatives!$C49="", "",INDEX('Initiative mapping-DO NOT EDIT'!$L$3:$L$13, MATCH(Initiatives!$C49,'Initiative mapping-DO NOT EDIT'!$K$3:$K$13,0)))</f>
        <v>7.3.6.</v>
      </c>
      <c r="E49" s="81" t="s">
        <v>322</v>
      </c>
      <c r="F49" s="39"/>
      <c r="G49" s="35">
        <f>IF(Initiatives!$E49="","x",IF(Initiatives!$E49="other", Initiatives!$F49, INDEX('Initiative mapping-DO NOT EDIT'!$D$3:$D$100,MATCH(Initiatives!$E49,'Initiative mapping-DO NOT EDIT'!$E$3:$E$100,0))))</f>
        <v>8</v>
      </c>
      <c r="H49" s="39" t="s">
        <v>332</v>
      </c>
      <c r="I49" s="41"/>
      <c r="J49" s="42" t="str">
        <f>_xlfn.CONCAT(Initiatives!$A49,"_", Initiatives!$C49,"_", IF(Initiatives!$E49="","x",IF(Initiatives!$E49="other", Initiatives!$F49, Initiatives!$E49)),"_",Initiatives!$I49, "_",YEAR(Initiatives!$B49))</f>
        <v>PGE_Grid Operations &amp; Operating Protocols_Protective equipment and device settings__2022</v>
      </c>
      <c r="K49" s="85">
        <v>730</v>
      </c>
      <c r="L49" s="37" t="s">
        <v>171</v>
      </c>
      <c r="M49" s="43">
        <v>50</v>
      </c>
      <c r="N49" s="43">
        <v>0</v>
      </c>
      <c r="O49" s="43">
        <v>42</v>
      </c>
      <c r="P49" s="43">
        <v>50</v>
      </c>
      <c r="Q49" s="43">
        <v>50</v>
      </c>
      <c r="R49" s="43">
        <v>41</v>
      </c>
      <c r="S49" s="43"/>
      <c r="T49" s="43"/>
      <c r="U49" s="43"/>
      <c r="V49" s="58" t="s">
        <v>333</v>
      </c>
      <c r="W49" s="58" t="s">
        <v>334</v>
      </c>
      <c r="X49" s="58"/>
      <c r="Y49" s="37"/>
      <c r="Z49" s="58"/>
      <c r="AA49" s="43" t="s">
        <v>132</v>
      </c>
      <c r="AB49" s="37" t="s">
        <v>133</v>
      </c>
      <c r="AC49" s="44"/>
      <c r="AD49" s="44"/>
      <c r="AE49" s="34"/>
      <c r="AF49" s="47"/>
      <c r="AG49" s="46"/>
      <c r="AH49" s="46"/>
      <c r="AI49" s="71"/>
    </row>
    <row r="50" spans="1:35" s="33" customFormat="1" ht="72" x14ac:dyDescent="0.2">
      <c r="A50" s="80" t="str">
        <f>'READ ME FIRST'!$D$12</f>
        <v>PGE</v>
      </c>
      <c r="B50" s="36">
        <f>'READ ME FIRST'!$D$15</f>
        <v>44683</v>
      </c>
      <c r="C50" s="39" t="s">
        <v>335</v>
      </c>
      <c r="D50" s="38" t="str">
        <f>IF(Initiatives!$C50="", "",INDEX('Initiative mapping-DO NOT EDIT'!$L$3:$L$13, MATCH(Initiatives!$C50,'Initiative mapping-DO NOT EDIT'!$K$3:$K$13,0)))</f>
        <v>7.3.7.</v>
      </c>
      <c r="E50" s="81" t="s">
        <v>336</v>
      </c>
      <c r="F50" s="39"/>
      <c r="G50" s="35">
        <f>IF(Initiatives!$E50="","x",IF(Initiatives!$E50="other", Initiatives!$F50, INDEX('Initiative mapping-DO NOT EDIT'!$D$3:$D$100,MATCH(Initiatives!$E50,'Initiative mapping-DO NOT EDIT'!$E$3:$E$100,0))))</f>
        <v>1</v>
      </c>
      <c r="H50" s="39" t="s">
        <v>337</v>
      </c>
      <c r="I50" s="41"/>
      <c r="J50" s="42" t="str">
        <f>_xlfn.CONCAT(Initiatives!$A50,"_", Initiatives!$C50,"_", IF(Initiatives!$E50="","x",IF(Initiatives!$E50="other", Initiatives!$F50, Initiatives!$E50)),"_",Initiatives!$I50, "_",YEAR(Initiatives!$B50))</f>
        <v>PGE_Data Governance_Centralized repository for data __2022</v>
      </c>
      <c r="K50" s="85">
        <v>740</v>
      </c>
      <c r="L50" s="37" t="s">
        <v>338</v>
      </c>
      <c r="M50" s="43" t="s">
        <v>133</v>
      </c>
      <c r="N50" s="43" t="s">
        <v>133</v>
      </c>
      <c r="O50" s="43" t="s">
        <v>133</v>
      </c>
      <c r="P50" s="43" t="s">
        <v>133</v>
      </c>
      <c r="Q50" s="43" t="s">
        <v>133</v>
      </c>
      <c r="R50" s="43" t="s">
        <v>133</v>
      </c>
      <c r="S50" s="43"/>
      <c r="T50" s="43"/>
      <c r="U50" s="43"/>
      <c r="V50" s="58" t="s">
        <v>339</v>
      </c>
      <c r="W50" s="58" t="s">
        <v>340</v>
      </c>
      <c r="X50" s="58"/>
      <c r="Y50" s="37"/>
      <c r="Z50" s="58"/>
      <c r="AA50" s="43" t="s">
        <v>132</v>
      </c>
      <c r="AB50" s="37" t="s">
        <v>133</v>
      </c>
      <c r="AC50" s="44"/>
      <c r="AD50" s="44"/>
      <c r="AE50" s="34"/>
      <c r="AF50" s="47"/>
      <c r="AG50" s="46"/>
      <c r="AH50" s="46"/>
      <c r="AI50" s="71"/>
    </row>
    <row r="51" spans="1:35" s="33" customFormat="1" ht="84" x14ac:dyDescent="0.2">
      <c r="A51" s="80" t="str">
        <f>'READ ME FIRST'!$D$12</f>
        <v>PGE</v>
      </c>
      <c r="B51" s="36">
        <f>'READ ME FIRST'!$D$15</f>
        <v>44683</v>
      </c>
      <c r="C51" s="39" t="s">
        <v>341</v>
      </c>
      <c r="D51" s="38" t="str">
        <f>IF(Initiatives!$C51="", "",INDEX('Initiative mapping-DO NOT EDIT'!$L$3:$L$13, MATCH(Initiatives!$C51,'Initiative mapping-DO NOT EDIT'!$K$3:$K$13,0)))</f>
        <v>7.3.8.</v>
      </c>
      <c r="E51" s="81" t="s">
        <v>342</v>
      </c>
      <c r="F51" s="39"/>
      <c r="G51" s="35">
        <f>IF(Initiatives!$E51="","x",IF(Initiatives!$E51="other", Initiatives!$F51, INDEX('Initiative mapping-DO NOT EDIT'!$D$3:$D$100,MATCH(Initiatives!$E51,'Initiative mapping-DO NOT EDIT'!$E$3:$E$100,0))))</f>
        <v>3</v>
      </c>
      <c r="H51" s="39" t="s">
        <v>343</v>
      </c>
      <c r="I51" s="41"/>
      <c r="J51" s="42" t="str">
        <f>_xlfn.CONCAT(Initiatives!$A51,"_", Initiatives!$C51,"_", IF(Initiatives!$E51="","x",IF(Initiatives!$E51="other", Initiatives!$F51, Initiatives!$E51)),"_",Initiatives!$I51, "_",YEAR(Initiatives!$B51))</f>
        <v>PGE_Resource Allocation Methodology_Risk spend efficiency analysis__2022</v>
      </c>
      <c r="K51" s="85">
        <v>783</v>
      </c>
      <c r="L51" s="37"/>
      <c r="M51" s="43" t="s">
        <v>133</v>
      </c>
      <c r="N51" s="43" t="s">
        <v>133</v>
      </c>
      <c r="O51" s="43" t="s">
        <v>133</v>
      </c>
      <c r="P51" s="43" t="s">
        <v>133</v>
      </c>
      <c r="Q51" s="43" t="s">
        <v>133</v>
      </c>
      <c r="R51" s="43" t="s">
        <v>133</v>
      </c>
      <c r="S51" s="43"/>
      <c r="T51" s="43"/>
      <c r="U51" s="43"/>
      <c r="V51" s="58" t="s">
        <v>344</v>
      </c>
      <c r="W51" s="58" t="s">
        <v>345</v>
      </c>
      <c r="X51" s="58"/>
      <c r="Y51" s="37"/>
      <c r="Z51" s="58"/>
      <c r="AA51" s="43" t="s">
        <v>132</v>
      </c>
      <c r="AB51" s="37" t="s">
        <v>133</v>
      </c>
      <c r="AC51" s="44"/>
      <c r="AD51" s="44"/>
      <c r="AE51" s="34"/>
      <c r="AF51" s="47"/>
      <c r="AG51" s="46"/>
      <c r="AH51" s="46"/>
      <c r="AI51" s="71"/>
    </row>
    <row r="52" spans="1:35" s="33" customFormat="1" ht="48" x14ac:dyDescent="0.2">
      <c r="A52" s="80" t="str">
        <f>'READ ME FIRST'!$D$12</f>
        <v>PGE</v>
      </c>
      <c r="B52" s="36">
        <f>'READ ME FIRST'!$D$15</f>
        <v>44683</v>
      </c>
      <c r="C52" s="39" t="s">
        <v>346</v>
      </c>
      <c r="D52" s="38" t="str">
        <f>IF(Initiatives!$C52="", "",INDEX('Initiative mapping-DO NOT EDIT'!$L$3:$L$13, MATCH(Initiatives!$C52,'Initiative mapping-DO NOT EDIT'!$K$3:$K$13,0)))</f>
        <v>7.3.10.</v>
      </c>
      <c r="E52" s="81" t="s">
        <v>347</v>
      </c>
      <c r="F52" s="39"/>
      <c r="G52" s="35">
        <f>IF(Initiatives!$E52="","x",IF(Initiatives!$E52="other", Initiatives!$F52, INDEX('Initiative mapping-DO NOT EDIT'!$D$3:$D$100,MATCH(Initiatives!$E52,'Initiative mapping-DO NOT EDIT'!$E$3:$E$100,0))))</f>
        <v>1</v>
      </c>
      <c r="H52" s="39" t="s">
        <v>348</v>
      </c>
      <c r="I52" s="41"/>
      <c r="J52" s="42" t="str">
        <f>_xlfn.CONCAT(Initiatives!$A52,"_", Initiatives!$C52,"_", IF(Initiatives!$E52="","x",IF(Initiatives!$E52="other", Initiatives!$F52, Initiatives!$E52)),"_",Initiatives!$I52, "_",YEAR(Initiatives!$B52))</f>
        <v>PGE_Stakeholder Cooperation &amp; Community Engagement_Community engagement __2022</v>
      </c>
      <c r="K52" s="85">
        <v>812</v>
      </c>
      <c r="L52" s="37" t="s">
        <v>349</v>
      </c>
      <c r="M52" s="43">
        <v>22</v>
      </c>
      <c r="N52" s="43">
        <v>3</v>
      </c>
      <c r="O52" s="43">
        <v>16</v>
      </c>
      <c r="P52" s="43">
        <v>22</v>
      </c>
      <c r="Q52" s="43">
        <v>22</v>
      </c>
      <c r="R52" s="43">
        <v>4</v>
      </c>
      <c r="S52" s="43"/>
      <c r="T52" s="43"/>
      <c r="U52" s="43"/>
      <c r="V52" s="58" t="s">
        <v>350</v>
      </c>
      <c r="W52" s="58" t="s">
        <v>351</v>
      </c>
      <c r="X52" s="58"/>
      <c r="Y52" s="37"/>
      <c r="Z52" s="58"/>
      <c r="AA52" s="43" t="s">
        <v>132</v>
      </c>
      <c r="AB52" s="37" t="s">
        <v>133</v>
      </c>
      <c r="AC52" s="44"/>
      <c r="AD52" s="44"/>
      <c r="AE52" s="34"/>
      <c r="AF52" s="47"/>
      <c r="AG52" s="46"/>
      <c r="AH52" s="46"/>
      <c r="AI52" s="71"/>
    </row>
    <row r="53" spans="1:35" ht="33" customHeight="1" x14ac:dyDescent="0.2"/>
    <row r="54" spans="1:35" ht="33" customHeight="1" x14ac:dyDescent="0.2">
      <c r="P54" s="88"/>
      <c r="R54" s="89"/>
    </row>
    <row r="55" spans="1:35" ht="33" customHeight="1" x14ac:dyDescent="0.2">
      <c r="E55" s="66"/>
    </row>
    <row r="56" spans="1:35" ht="33" customHeight="1" x14ac:dyDescent="0.2"/>
    <row r="57" spans="1:35" ht="33" customHeight="1" x14ac:dyDescent="0.2"/>
  </sheetData>
  <autoFilter ref="A1:AI52" xr:uid="{C33F1400-B049-4564-8CAE-5C83075BE59C}"/>
  <phoneticPr fontId="5" type="noConversion"/>
  <pageMargins left="0.7" right="0.7" top="0.75" bottom="0.75" header="0.3" footer="0.3"/>
  <pageSetup paperSize="2055" orientation="landscape" horizontalDpi="90" verticalDpi="90" r:id="rId1"/>
  <headerFooter>
    <oddFooter>&amp;C&amp;"arial,Bold"Internal</oddFooter>
    <evenFooter>&amp;C&amp;"arial,Bold"Internal</evenFooter>
    <firstFooter>&amp;C&amp;"arial,Bold"Internal</first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EDIT'!$N$3:$N$10</xm:f>
          </x14:formula1>
          <xm:sqref>A2:A52</xm:sqref>
        </x14:dataValidation>
        <x14:dataValidation type="list" allowBlank="1" showInputMessage="1" showErrorMessage="1" xr:uid="{CCEE9C1A-50CA-4B9D-AC85-CE0C7A846FB9}">
          <x14:formula1>
            <xm:f>'Initiative mapping-DO NOT EDIT'!$E$3:$E$100</xm:f>
          </x14:formula1>
          <xm:sqref>E2:E52</xm:sqref>
        </x14:dataValidation>
        <x14:dataValidation type="list" allowBlank="1" showInputMessage="1" showErrorMessage="1" xr:uid="{18BD1329-617C-4C2D-B0F7-E7230B781EB9}">
          <x14:formula1>
            <xm:f>'Initiative mapping-DO NOT EDIT'!$K$3:$K$13</xm:f>
          </x14:formula1>
          <xm:sqref>C2:C52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N99"/>
  <sheetViews>
    <sheetView showGridLines="0" zoomScale="90" zoomScaleNormal="90" workbookViewId="0">
      <pane ySplit="2" topLeftCell="A3" activePane="bottomLeft" state="frozen"/>
      <selection pane="bottomLeft" activeCell="H76" sqref="H76"/>
    </sheetView>
  </sheetViews>
  <sheetFormatPr defaultRowHeight="15" x14ac:dyDescent="0.25"/>
  <cols>
    <col min="1" max="1" width="2.140625" customWidth="1"/>
    <col min="2" max="2" width="13.140625" customWidth="1"/>
    <col min="3" max="3" width="48.42578125" bestFit="1" customWidth="1"/>
    <col min="4" max="4" width="12.28515625" style="21" customWidth="1"/>
    <col min="5" max="5" width="102" customWidth="1"/>
    <col min="7" max="7" width="10.5703125" customWidth="1"/>
    <col min="8" max="8" width="44" customWidth="1"/>
    <col min="9" max="10" width="2.42578125" customWidth="1"/>
    <col min="11" max="11" width="48.42578125" bestFit="1" customWidth="1"/>
    <col min="13" max="13" width="2.28515625" customWidth="1"/>
  </cols>
  <sheetData>
    <row r="2" spans="2:14" ht="30.75" customHeight="1" x14ac:dyDescent="0.25">
      <c r="B2" s="24" t="s">
        <v>352</v>
      </c>
      <c r="C2" s="24" t="s">
        <v>353</v>
      </c>
      <c r="D2" s="24" t="s">
        <v>354</v>
      </c>
      <c r="E2" s="24" t="s">
        <v>355</v>
      </c>
      <c r="F2" s="24" t="s">
        <v>356</v>
      </c>
      <c r="G2" s="24" t="s">
        <v>352</v>
      </c>
      <c r="H2" s="50" t="s">
        <v>357</v>
      </c>
      <c r="K2" s="24" t="s">
        <v>356</v>
      </c>
      <c r="L2" s="24" t="s">
        <v>358</v>
      </c>
      <c r="N2" s="24" t="s">
        <v>7</v>
      </c>
    </row>
    <row r="3" spans="2:14" x14ac:dyDescent="0.25">
      <c r="B3" s="22" t="s">
        <v>359</v>
      </c>
      <c r="C3" s="22" t="s">
        <v>127</v>
      </c>
      <c r="D3" s="23">
        <v>1</v>
      </c>
      <c r="E3" s="22" t="s">
        <v>360</v>
      </c>
      <c r="F3" s="22" t="s">
        <v>361</v>
      </c>
      <c r="G3" s="22" t="str">
        <f>CONCATENATE(F3,D3)</f>
        <v>7.3.1.1</v>
      </c>
      <c r="K3" s="22" t="s">
        <v>127</v>
      </c>
      <c r="L3" s="22" t="s">
        <v>361</v>
      </c>
      <c r="N3" s="23" t="s">
        <v>8</v>
      </c>
    </row>
    <row r="4" spans="2:14" x14ac:dyDescent="0.25">
      <c r="B4" s="22" t="s">
        <v>362</v>
      </c>
      <c r="C4" s="22" t="s">
        <v>127</v>
      </c>
      <c r="D4" s="23">
        <v>2</v>
      </c>
      <c r="E4" s="22" t="s">
        <v>363</v>
      </c>
      <c r="F4" s="22" t="s">
        <v>361</v>
      </c>
      <c r="G4" s="22" t="str">
        <f t="shared" ref="G4:G7" si="0">CONCATENATE(F4,D4)</f>
        <v>7.3.1.2</v>
      </c>
      <c r="K4" s="22" t="s">
        <v>152</v>
      </c>
      <c r="L4" s="22" t="s">
        <v>364</v>
      </c>
      <c r="N4" s="23" t="s">
        <v>365</v>
      </c>
    </row>
    <row r="5" spans="2:14" x14ac:dyDescent="0.25">
      <c r="B5" s="22" t="s">
        <v>366</v>
      </c>
      <c r="C5" s="22" t="s">
        <v>127</v>
      </c>
      <c r="D5" s="23">
        <v>3</v>
      </c>
      <c r="E5" s="22" t="s">
        <v>128</v>
      </c>
      <c r="F5" s="22" t="s">
        <v>361</v>
      </c>
      <c r="G5" s="22" t="str">
        <f t="shared" si="0"/>
        <v>7.3.1.3</v>
      </c>
      <c r="K5" s="22" t="s">
        <v>176</v>
      </c>
      <c r="L5" s="22" t="s">
        <v>367</v>
      </c>
      <c r="N5" s="23" t="s">
        <v>368</v>
      </c>
    </row>
    <row r="6" spans="2:14" x14ac:dyDescent="0.25">
      <c r="B6" s="22" t="s">
        <v>369</v>
      </c>
      <c r="C6" s="22" t="s">
        <v>127</v>
      </c>
      <c r="D6" s="23">
        <v>4</v>
      </c>
      <c r="E6" s="22" t="s">
        <v>137</v>
      </c>
      <c r="F6" s="22" t="s">
        <v>361</v>
      </c>
      <c r="G6" s="22" t="str">
        <f t="shared" si="0"/>
        <v>7.3.1.4</v>
      </c>
      <c r="K6" s="22" t="s">
        <v>242</v>
      </c>
      <c r="L6" s="22" t="s">
        <v>370</v>
      </c>
      <c r="N6" s="23" t="s">
        <v>371</v>
      </c>
    </row>
    <row r="7" spans="2:14" x14ac:dyDescent="0.25">
      <c r="B7" s="22" t="s">
        <v>372</v>
      </c>
      <c r="C7" s="22" t="s">
        <v>127</v>
      </c>
      <c r="D7" s="23">
        <v>5</v>
      </c>
      <c r="E7" s="22" t="s">
        <v>143</v>
      </c>
      <c r="F7" s="22" t="s">
        <v>361</v>
      </c>
      <c r="G7" s="22" t="str">
        <f t="shared" si="0"/>
        <v>7.3.1.5</v>
      </c>
      <c r="K7" s="22" t="s">
        <v>285</v>
      </c>
      <c r="L7" s="22" t="s">
        <v>373</v>
      </c>
      <c r="N7" s="23" t="s">
        <v>374</v>
      </c>
    </row>
    <row r="8" spans="2:14" x14ac:dyDescent="0.25">
      <c r="B8" s="22" t="s">
        <v>375</v>
      </c>
      <c r="C8" s="22" t="s">
        <v>152</v>
      </c>
      <c r="D8" s="23">
        <v>1</v>
      </c>
      <c r="E8" s="22" t="s">
        <v>153</v>
      </c>
      <c r="F8" s="22" t="s">
        <v>364</v>
      </c>
      <c r="G8" s="22" t="str">
        <f t="shared" ref="G8:G41" si="1">CONCATENATE(F8,D8)</f>
        <v>7.3.2.1</v>
      </c>
      <c r="K8" s="22" t="s">
        <v>321</v>
      </c>
      <c r="L8" s="22" t="s">
        <v>376</v>
      </c>
      <c r="N8" s="23" t="s">
        <v>377</v>
      </c>
    </row>
    <row r="9" spans="2:14" x14ac:dyDescent="0.25">
      <c r="B9" s="22" t="s">
        <v>378</v>
      </c>
      <c r="C9" s="22" t="s">
        <v>152</v>
      </c>
      <c r="D9" s="23">
        <v>2</v>
      </c>
      <c r="E9" s="22" t="s">
        <v>165</v>
      </c>
      <c r="F9" s="22" t="s">
        <v>364</v>
      </c>
      <c r="G9" s="22" t="str">
        <f t="shared" si="1"/>
        <v>7.3.2.2</v>
      </c>
      <c r="K9" s="22" t="s">
        <v>335</v>
      </c>
      <c r="L9" s="22" t="s">
        <v>379</v>
      </c>
      <c r="N9" s="23" t="s">
        <v>380</v>
      </c>
    </row>
    <row r="10" spans="2:14" x14ac:dyDescent="0.25">
      <c r="B10" s="22" t="s">
        <v>381</v>
      </c>
      <c r="C10" s="22" t="s">
        <v>152</v>
      </c>
      <c r="D10" s="23">
        <v>3</v>
      </c>
      <c r="E10" s="22" t="s">
        <v>382</v>
      </c>
      <c r="F10" s="22" t="s">
        <v>364</v>
      </c>
      <c r="G10" s="22" t="str">
        <f t="shared" si="1"/>
        <v>7.3.2.3</v>
      </c>
      <c r="K10" s="22" t="s">
        <v>341</v>
      </c>
      <c r="L10" s="22" t="s">
        <v>383</v>
      </c>
      <c r="N10" s="23" t="s">
        <v>384</v>
      </c>
    </row>
    <row r="11" spans="2:14" x14ac:dyDescent="0.25">
      <c r="B11" s="22" t="s">
        <v>385</v>
      </c>
      <c r="C11" s="22" t="s">
        <v>152</v>
      </c>
      <c r="D11" s="23">
        <v>4</v>
      </c>
      <c r="E11" s="22" t="s">
        <v>386</v>
      </c>
      <c r="F11" s="22" t="s">
        <v>364</v>
      </c>
      <c r="G11" s="22" t="str">
        <f t="shared" si="1"/>
        <v>7.3.2.4</v>
      </c>
      <c r="K11" s="22" t="s">
        <v>387</v>
      </c>
      <c r="L11" s="22" t="s">
        <v>388</v>
      </c>
    </row>
    <row r="12" spans="2:14" x14ac:dyDescent="0.25">
      <c r="B12" s="22" t="s">
        <v>389</v>
      </c>
      <c r="C12" s="22" t="s">
        <v>152</v>
      </c>
      <c r="D12" s="23">
        <v>5</v>
      </c>
      <c r="E12" s="22" t="s">
        <v>390</v>
      </c>
      <c r="F12" s="22" t="s">
        <v>364</v>
      </c>
      <c r="G12" s="22" t="str">
        <f t="shared" si="1"/>
        <v>7.3.2.5</v>
      </c>
      <c r="K12" s="22" t="s">
        <v>346</v>
      </c>
      <c r="L12" s="22" t="s">
        <v>391</v>
      </c>
    </row>
    <row r="13" spans="2:14" x14ac:dyDescent="0.25">
      <c r="B13" s="22" t="s">
        <v>392</v>
      </c>
      <c r="C13" s="22" t="s">
        <v>152</v>
      </c>
      <c r="D13" s="23">
        <v>6</v>
      </c>
      <c r="E13" s="22" t="s">
        <v>393</v>
      </c>
      <c r="F13" s="22" t="s">
        <v>364</v>
      </c>
      <c r="G13" s="22" t="str">
        <f t="shared" si="1"/>
        <v>7.3.2.6</v>
      </c>
      <c r="K13" s="25" t="s">
        <v>394</v>
      </c>
      <c r="L13" s="31" t="s">
        <v>395</v>
      </c>
    </row>
    <row r="14" spans="2:14" x14ac:dyDescent="0.25">
      <c r="B14" s="22" t="s">
        <v>396</v>
      </c>
      <c r="C14" s="22" t="s">
        <v>152</v>
      </c>
      <c r="D14" s="55">
        <v>7</v>
      </c>
      <c r="E14" s="56" t="s">
        <v>397</v>
      </c>
      <c r="F14" s="22" t="s">
        <v>364</v>
      </c>
      <c r="G14" s="22" t="str">
        <f t="shared" si="1"/>
        <v>7.3.2.7</v>
      </c>
      <c r="H14" s="56" t="s">
        <v>398</v>
      </c>
    </row>
    <row r="15" spans="2:14" x14ac:dyDescent="0.25">
      <c r="B15" s="22" t="s">
        <v>399</v>
      </c>
      <c r="C15" s="22" t="s">
        <v>152</v>
      </c>
      <c r="D15" s="55">
        <v>8</v>
      </c>
      <c r="E15" s="56" t="s">
        <v>400</v>
      </c>
      <c r="F15" s="22" t="s">
        <v>364</v>
      </c>
      <c r="G15" s="22" t="str">
        <f t="shared" si="1"/>
        <v>7.3.2.8</v>
      </c>
      <c r="H15" s="56" t="s">
        <v>398</v>
      </c>
    </row>
    <row r="16" spans="2:14" x14ac:dyDescent="0.25">
      <c r="B16" s="22" t="s">
        <v>401</v>
      </c>
      <c r="C16" s="22" t="s">
        <v>176</v>
      </c>
      <c r="D16" s="23">
        <v>1</v>
      </c>
      <c r="E16" s="22" t="s">
        <v>402</v>
      </c>
      <c r="F16" s="22" t="s">
        <v>367</v>
      </c>
      <c r="G16" s="22" t="str">
        <f t="shared" si="1"/>
        <v>7.3.3.1</v>
      </c>
    </row>
    <row r="17" spans="2:8" x14ac:dyDescent="0.25">
      <c r="B17" s="22" t="s">
        <v>403</v>
      </c>
      <c r="C17" s="22" t="s">
        <v>176</v>
      </c>
      <c r="D17" s="23">
        <v>2</v>
      </c>
      <c r="E17" s="22" t="s">
        <v>404</v>
      </c>
      <c r="F17" s="22" t="s">
        <v>367</v>
      </c>
      <c r="G17" s="22" t="str">
        <f t="shared" si="1"/>
        <v>7.3.3.2</v>
      </c>
    </row>
    <row r="18" spans="2:8" x14ac:dyDescent="0.25">
      <c r="B18" s="22" t="s">
        <v>405</v>
      </c>
      <c r="C18" s="22" t="s">
        <v>176</v>
      </c>
      <c r="D18" s="23">
        <v>3</v>
      </c>
      <c r="E18" s="22" t="s">
        <v>406</v>
      </c>
      <c r="F18" s="22" t="s">
        <v>367</v>
      </c>
      <c r="G18" s="22" t="str">
        <f t="shared" si="1"/>
        <v>7.3.3.3</v>
      </c>
    </row>
    <row r="19" spans="2:8" x14ac:dyDescent="0.25">
      <c r="B19" s="22" t="s">
        <v>407</v>
      </c>
      <c r="C19" s="22" t="s">
        <v>176</v>
      </c>
      <c r="D19" s="23">
        <v>4</v>
      </c>
      <c r="E19" s="22" t="s">
        <v>408</v>
      </c>
      <c r="F19" s="22" t="s">
        <v>367</v>
      </c>
      <c r="G19" s="22" t="str">
        <f t="shared" si="1"/>
        <v>7.3.3.4</v>
      </c>
    </row>
    <row r="20" spans="2:8" x14ac:dyDescent="0.25">
      <c r="B20" s="22" t="s">
        <v>409</v>
      </c>
      <c r="C20" s="22" t="s">
        <v>176</v>
      </c>
      <c r="D20" s="23">
        <v>5</v>
      </c>
      <c r="E20" s="22" t="s">
        <v>410</v>
      </c>
      <c r="F20" s="22" t="s">
        <v>367</v>
      </c>
      <c r="G20" s="22" t="str">
        <f t="shared" si="1"/>
        <v>7.3.3.5</v>
      </c>
    </row>
    <row r="21" spans="2:8" x14ac:dyDescent="0.25">
      <c r="B21" s="22" t="s">
        <v>411</v>
      </c>
      <c r="C21" s="22" t="s">
        <v>176</v>
      </c>
      <c r="D21" s="23">
        <v>6</v>
      </c>
      <c r="E21" s="22" t="s">
        <v>412</v>
      </c>
      <c r="F21" s="22" t="s">
        <v>367</v>
      </c>
      <c r="G21" s="22" t="str">
        <f t="shared" si="1"/>
        <v>7.3.3.6</v>
      </c>
    </row>
    <row r="22" spans="2:8" x14ac:dyDescent="0.25">
      <c r="B22" s="22" t="s">
        <v>413</v>
      </c>
      <c r="C22" s="22" t="s">
        <v>176</v>
      </c>
      <c r="D22" s="23">
        <v>7</v>
      </c>
      <c r="E22" s="22" t="s">
        <v>177</v>
      </c>
      <c r="F22" s="22" t="s">
        <v>367</v>
      </c>
      <c r="G22" s="22" t="str">
        <f t="shared" si="1"/>
        <v>7.3.3.7</v>
      </c>
    </row>
    <row r="23" spans="2:8" x14ac:dyDescent="0.25">
      <c r="B23" s="22" t="s">
        <v>414</v>
      </c>
      <c r="C23" s="22" t="s">
        <v>176</v>
      </c>
      <c r="D23" s="23">
        <v>8</v>
      </c>
      <c r="E23" s="22" t="s">
        <v>182</v>
      </c>
      <c r="F23" s="22" t="s">
        <v>367</v>
      </c>
      <c r="G23" s="22" t="str">
        <f t="shared" si="1"/>
        <v>7.3.3.8</v>
      </c>
    </row>
    <row r="24" spans="2:8" x14ac:dyDescent="0.25">
      <c r="B24" s="22" t="s">
        <v>415</v>
      </c>
      <c r="C24" s="22" t="s">
        <v>176</v>
      </c>
      <c r="D24" s="23">
        <v>9</v>
      </c>
      <c r="E24" s="22" t="s">
        <v>196</v>
      </c>
      <c r="F24" s="22" t="s">
        <v>367</v>
      </c>
      <c r="G24" s="22" t="str">
        <f t="shared" si="1"/>
        <v>7.3.3.9</v>
      </c>
    </row>
    <row r="25" spans="2:8" x14ac:dyDescent="0.25">
      <c r="B25" s="22" t="s">
        <v>416</v>
      </c>
      <c r="C25" s="22" t="s">
        <v>176</v>
      </c>
      <c r="D25" s="23">
        <v>10</v>
      </c>
      <c r="E25" s="22" t="s">
        <v>417</v>
      </c>
      <c r="F25" s="22" t="s">
        <v>367</v>
      </c>
      <c r="G25" s="22" t="str">
        <f t="shared" si="1"/>
        <v>7.3.3.10</v>
      </c>
    </row>
    <row r="26" spans="2:8" x14ac:dyDescent="0.25">
      <c r="B26" s="22" t="s">
        <v>418</v>
      </c>
      <c r="C26" s="22" t="s">
        <v>176</v>
      </c>
      <c r="D26" s="23">
        <v>11</v>
      </c>
      <c r="E26" s="22" t="s">
        <v>205</v>
      </c>
      <c r="F26" s="22" t="s">
        <v>367</v>
      </c>
      <c r="G26" s="22" t="str">
        <f t="shared" si="1"/>
        <v>7.3.3.11</v>
      </c>
    </row>
    <row r="27" spans="2:8" x14ac:dyDescent="0.25">
      <c r="B27" s="22" t="s">
        <v>419</v>
      </c>
      <c r="C27" s="22" t="s">
        <v>176</v>
      </c>
      <c r="D27" s="52">
        <v>12</v>
      </c>
      <c r="E27" s="51" t="s">
        <v>420</v>
      </c>
      <c r="F27" s="22" t="s">
        <v>367</v>
      </c>
      <c r="G27" s="22" t="str">
        <f t="shared" si="1"/>
        <v>7.3.3.12</v>
      </c>
      <c r="H27" s="51" t="s">
        <v>421</v>
      </c>
    </row>
    <row r="28" spans="2:8" x14ac:dyDescent="0.25">
      <c r="B28" s="22" t="s">
        <v>422</v>
      </c>
      <c r="C28" s="22" t="s">
        <v>176</v>
      </c>
      <c r="D28" s="23">
        <v>13</v>
      </c>
      <c r="E28" s="22" t="s">
        <v>423</v>
      </c>
      <c r="F28" s="22" t="s">
        <v>367</v>
      </c>
      <c r="G28" s="22" t="str">
        <f t="shared" si="1"/>
        <v>7.3.3.13</v>
      </c>
    </row>
    <row r="29" spans="2:8" x14ac:dyDescent="0.25">
      <c r="B29" s="22" t="s">
        <v>424</v>
      </c>
      <c r="C29" s="22" t="s">
        <v>176</v>
      </c>
      <c r="D29" s="23">
        <v>14</v>
      </c>
      <c r="E29" s="22" t="s">
        <v>425</v>
      </c>
      <c r="F29" s="22" t="s">
        <v>367</v>
      </c>
      <c r="G29" s="22" t="str">
        <f t="shared" si="1"/>
        <v>7.3.3.14</v>
      </c>
    </row>
    <row r="30" spans="2:8" x14ac:dyDescent="0.25">
      <c r="B30" s="22" t="s">
        <v>426</v>
      </c>
      <c r="C30" s="22" t="s">
        <v>176</v>
      </c>
      <c r="D30" s="23">
        <v>15</v>
      </c>
      <c r="E30" s="22" t="s">
        <v>427</v>
      </c>
      <c r="F30" s="22" t="s">
        <v>367</v>
      </c>
      <c r="G30" s="22" t="str">
        <f t="shared" si="1"/>
        <v>7.3.3.15</v>
      </c>
    </row>
    <row r="31" spans="2:8" x14ac:dyDescent="0.25">
      <c r="B31" s="22" t="s">
        <v>428</v>
      </c>
      <c r="C31" s="22" t="s">
        <v>176</v>
      </c>
      <c r="D31" s="23">
        <v>16</v>
      </c>
      <c r="E31" s="22" t="s">
        <v>217</v>
      </c>
      <c r="F31" s="22" t="s">
        <v>367</v>
      </c>
      <c r="G31" s="22" t="str">
        <f t="shared" si="1"/>
        <v>7.3.3.16</v>
      </c>
    </row>
    <row r="32" spans="2:8" x14ac:dyDescent="0.25">
      <c r="B32" s="22" t="s">
        <v>429</v>
      </c>
      <c r="C32" s="22" t="s">
        <v>176</v>
      </c>
      <c r="D32" s="23">
        <v>17</v>
      </c>
      <c r="E32" s="22" t="s">
        <v>222</v>
      </c>
      <c r="F32" s="22" t="s">
        <v>367</v>
      </c>
      <c r="G32" s="22" t="str">
        <f t="shared" si="1"/>
        <v>7.3.3.17</v>
      </c>
    </row>
    <row r="33" spans="2:8" x14ac:dyDescent="0.25">
      <c r="B33" s="22" t="s">
        <v>430</v>
      </c>
      <c r="C33" s="22" t="s">
        <v>242</v>
      </c>
      <c r="D33" s="23">
        <v>1</v>
      </c>
      <c r="E33" s="22" t="s">
        <v>243</v>
      </c>
      <c r="F33" s="22" t="s">
        <v>370</v>
      </c>
      <c r="G33" s="22" t="str">
        <f t="shared" si="1"/>
        <v>7.3.4.1</v>
      </c>
    </row>
    <row r="34" spans="2:8" x14ac:dyDescent="0.25">
      <c r="B34" s="22" t="s">
        <v>431</v>
      </c>
      <c r="C34" s="22" t="s">
        <v>242</v>
      </c>
      <c r="D34" s="23">
        <v>2</v>
      </c>
      <c r="E34" s="22" t="s">
        <v>250</v>
      </c>
      <c r="F34" s="22" t="s">
        <v>370</v>
      </c>
      <c r="G34" s="22" t="str">
        <f t="shared" si="1"/>
        <v>7.3.4.2</v>
      </c>
    </row>
    <row r="35" spans="2:8" x14ac:dyDescent="0.25">
      <c r="B35" s="22" t="s">
        <v>432</v>
      </c>
      <c r="C35" s="22" t="s">
        <v>242</v>
      </c>
      <c r="D35" s="52">
        <v>3</v>
      </c>
      <c r="E35" s="51" t="s">
        <v>433</v>
      </c>
      <c r="F35" s="22" t="s">
        <v>370</v>
      </c>
      <c r="G35" s="22" t="str">
        <f t="shared" si="1"/>
        <v>7.3.4.3</v>
      </c>
      <c r="H35" s="51" t="s">
        <v>421</v>
      </c>
    </row>
    <row r="36" spans="2:8" x14ac:dyDescent="0.25">
      <c r="B36" s="22" t="s">
        <v>434</v>
      </c>
      <c r="C36" s="22" t="s">
        <v>242</v>
      </c>
      <c r="D36" s="23">
        <v>4</v>
      </c>
      <c r="E36" s="22" t="s">
        <v>263</v>
      </c>
      <c r="F36" s="22" t="s">
        <v>370</v>
      </c>
      <c r="G36" s="22" t="str">
        <f t="shared" si="1"/>
        <v>7.3.4.4</v>
      </c>
    </row>
    <row r="37" spans="2:8" x14ac:dyDescent="0.25">
      <c r="B37" s="22" t="s">
        <v>435</v>
      </c>
      <c r="C37" s="22" t="s">
        <v>242</v>
      </c>
      <c r="D37" s="23">
        <v>5</v>
      </c>
      <c r="E37" s="22" t="s">
        <v>436</v>
      </c>
      <c r="F37" s="22" t="s">
        <v>370</v>
      </c>
      <c r="G37" s="22" t="str">
        <f t="shared" si="1"/>
        <v>7.3.4.5</v>
      </c>
    </row>
    <row r="38" spans="2:8" x14ac:dyDescent="0.25">
      <c r="B38" s="22" t="s">
        <v>437</v>
      </c>
      <c r="C38" s="22" t="s">
        <v>242</v>
      </c>
      <c r="D38" s="23">
        <v>6</v>
      </c>
      <c r="E38" s="22" t="s">
        <v>438</v>
      </c>
      <c r="F38" s="22" t="s">
        <v>370</v>
      </c>
      <c r="G38" s="22" t="str">
        <f t="shared" si="1"/>
        <v>7.3.4.6</v>
      </c>
    </row>
    <row r="39" spans="2:8" x14ac:dyDescent="0.25">
      <c r="B39" s="22" t="s">
        <v>439</v>
      </c>
      <c r="C39" s="22" t="s">
        <v>242</v>
      </c>
      <c r="D39" s="23">
        <v>7</v>
      </c>
      <c r="E39" s="22" t="s">
        <v>440</v>
      </c>
      <c r="F39" s="22" t="s">
        <v>370</v>
      </c>
      <c r="G39" s="22" t="str">
        <f t="shared" si="1"/>
        <v>7.3.4.7</v>
      </c>
    </row>
    <row r="40" spans="2:8" x14ac:dyDescent="0.25">
      <c r="B40" s="22" t="s">
        <v>441</v>
      </c>
      <c r="C40" s="22" t="s">
        <v>242</v>
      </c>
      <c r="D40" s="23">
        <v>8</v>
      </c>
      <c r="E40" s="22" t="s">
        <v>442</v>
      </c>
      <c r="F40" s="22" t="s">
        <v>370</v>
      </c>
      <c r="G40" s="22" t="str">
        <f t="shared" si="1"/>
        <v>7.3.4.8</v>
      </c>
    </row>
    <row r="41" spans="2:8" x14ac:dyDescent="0.25">
      <c r="B41" s="22" t="s">
        <v>443</v>
      </c>
      <c r="C41" s="22" t="s">
        <v>242</v>
      </c>
      <c r="D41" s="23">
        <v>9</v>
      </c>
      <c r="E41" s="22" t="s">
        <v>444</v>
      </c>
      <c r="F41" s="22" t="s">
        <v>370</v>
      </c>
      <c r="G41" s="22" t="str">
        <f t="shared" si="1"/>
        <v>7.3.4.9</v>
      </c>
    </row>
    <row r="42" spans="2:8" x14ac:dyDescent="0.25">
      <c r="B42" s="22" t="s">
        <v>445</v>
      </c>
      <c r="C42" s="22" t="s">
        <v>242</v>
      </c>
      <c r="D42" s="23">
        <v>10</v>
      </c>
      <c r="E42" s="22" t="s">
        <v>446</v>
      </c>
      <c r="F42" s="22" t="s">
        <v>370</v>
      </c>
      <c r="G42" s="22" t="str">
        <f t="shared" ref="G42:G70" si="2">CONCATENATE(F42,D42)</f>
        <v>7.3.4.10</v>
      </c>
    </row>
    <row r="43" spans="2:8" x14ac:dyDescent="0.25">
      <c r="B43" s="22" t="s">
        <v>447</v>
      </c>
      <c r="C43" s="22" t="s">
        <v>242</v>
      </c>
      <c r="D43" s="23">
        <v>11</v>
      </c>
      <c r="E43" s="22" t="s">
        <v>448</v>
      </c>
      <c r="F43" s="22" t="s">
        <v>370</v>
      </c>
      <c r="G43" s="22" t="str">
        <f t="shared" si="2"/>
        <v>7.3.4.11</v>
      </c>
    </row>
    <row r="44" spans="2:8" x14ac:dyDescent="0.25">
      <c r="B44" s="22" t="s">
        <v>449</v>
      </c>
      <c r="C44" s="22" t="s">
        <v>242</v>
      </c>
      <c r="D44" s="23">
        <v>12</v>
      </c>
      <c r="E44" s="22" t="s">
        <v>450</v>
      </c>
      <c r="F44" s="22" t="s">
        <v>370</v>
      </c>
      <c r="G44" s="22" t="str">
        <f t="shared" si="2"/>
        <v>7.3.4.12</v>
      </c>
    </row>
    <row r="45" spans="2:8" x14ac:dyDescent="0.25">
      <c r="B45" s="22" t="s">
        <v>451</v>
      </c>
      <c r="C45" s="22" t="s">
        <v>242</v>
      </c>
      <c r="D45" s="23">
        <v>13</v>
      </c>
      <c r="E45" s="22" t="s">
        <v>452</v>
      </c>
      <c r="F45" s="22" t="s">
        <v>370</v>
      </c>
      <c r="G45" s="22" t="str">
        <f t="shared" si="2"/>
        <v>7.3.4.13</v>
      </c>
    </row>
    <row r="46" spans="2:8" x14ac:dyDescent="0.25">
      <c r="B46" s="22" t="s">
        <v>453</v>
      </c>
      <c r="C46" s="22" t="s">
        <v>242</v>
      </c>
      <c r="D46" s="23">
        <v>14</v>
      </c>
      <c r="E46" s="22" t="s">
        <v>281</v>
      </c>
      <c r="F46" s="22" t="s">
        <v>370</v>
      </c>
      <c r="G46" s="22" t="str">
        <f t="shared" si="2"/>
        <v>7.3.4.14</v>
      </c>
    </row>
    <row r="47" spans="2:8" x14ac:dyDescent="0.25">
      <c r="B47" s="22" t="s">
        <v>454</v>
      </c>
      <c r="C47" s="22" t="s">
        <v>242</v>
      </c>
      <c r="D47" s="23">
        <v>15</v>
      </c>
      <c r="E47" s="22" t="s">
        <v>267</v>
      </c>
      <c r="F47" s="22" t="s">
        <v>370</v>
      </c>
      <c r="G47" s="22" t="str">
        <f t="shared" si="2"/>
        <v>7.3.4.15</v>
      </c>
    </row>
    <row r="48" spans="2:8" x14ac:dyDescent="0.25">
      <c r="B48" s="22" t="s">
        <v>455</v>
      </c>
      <c r="C48" s="22" t="s">
        <v>242</v>
      </c>
      <c r="D48" s="83">
        <v>16</v>
      </c>
      <c r="E48" s="82" t="s">
        <v>276</v>
      </c>
      <c r="F48" s="22" t="s">
        <v>370</v>
      </c>
      <c r="G48" s="22" t="str">
        <f t="shared" si="2"/>
        <v>7.3.4.16</v>
      </c>
      <c r="H48" s="82" t="s">
        <v>456</v>
      </c>
    </row>
    <row r="49" spans="2:8" x14ac:dyDescent="0.25">
      <c r="B49" s="22" t="s">
        <v>457</v>
      </c>
      <c r="C49" s="22" t="s">
        <v>285</v>
      </c>
      <c r="D49" s="23">
        <v>1</v>
      </c>
      <c r="E49" s="22" t="s">
        <v>458</v>
      </c>
      <c r="F49" s="22" t="s">
        <v>373</v>
      </c>
      <c r="G49" s="22" t="str">
        <f t="shared" si="2"/>
        <v>7.3.5.1</v>
      </c>
    </row>
    <row r="50" spans="2:8" x14ac:dyDescent="0.25">
      <c r="B50" s="22" t="s">
        <v>459</v>
      </c>
      <c r="C50" s="22" t="s">
        <v>285</v>
      </c>
      <c r="D50" s="23">
        <v>2</v>
      </c>
      <c r="E50" s="22" t="s">
        <v>286</v>
      </c>
      <c r="F50" s="22" t="s">
        <v>373</v>
      </c>
      <c r="G50" s="22" t="str">
        <f t="shared" si="2"/>
        <v>7.3.5.2</v>
      </c>
    </row>
    <row r="51" spans="2:8" x14ac:dyDescent="0.25">
      <c r="B51" s="22" t="s">
        <v>460</v>
      </c>
      <c r="C51" s="22" t="s">
        <v>285</v>
      </c>
      <c r="D51" s="23">
        <v>3</v>
      </c>
      <c r="E51" s="26" t="s">
        <v>461</v>
      </c>
      <c r="F51" s="22" t="s">
        <v>373</v>
      </c>
      <c r="G51" s="22" t="str">
        <f t="shared" si="2"/>
        <v>7.3.5.3</v>
      </c>
    </row>
    <row r="52" spans="2:8" x14ac:dyDescent="0.25">
      <c r="B52" s="22" t="s">
        <v>462</v>
      </c>
      <c r="C52" s="22" t="s">
        <v>285</v>
      </c>
      <c r="D52" s="23">
        <v>4</v>
      </c>
      <c r="E52" s="22" t="s">
        <v>463</v>
      </c>
      <c r="F52" s="22" t="s">
        <v>373</v>
      </c>
      <c r="G52" s="22" t="str">
        <f t="shared" si="2"/>
        <v>7.3.5.4</v>
      </c>
    </row>
    <row r="53" spans="2:8" x14ac:dyDescent="0.25">
      <c r="B53" s="22" t="s">
        <v>464</v>
      </c>
      <c r="C53" s="22" t="s">
        <v>285</v>
      </c>
      <c r="D53" s="23">
        <v>5</v>
      </c>
      <c r="E53" s="22" t="s">
        <v>465</v>
      </c>
      <c r="F53" s="22" t="s">
        <v>373</v>
      </c>
      <c r="G53" s="22" t="str">
        <f t="shared" si="2"/>
        <v>7.3.5.5</v>
      </c>
    </row>
    <row r="54" spans="2:8" x14ac:dyDescent="0.25">
      <c r="B54" s="22" t="s">
        <v>466</v>
      </c>
      <c r="C54" s="22" t="s">
        <v>285</v>
      </c>
      <c r="D54" s="52">
        <v>6</v>
      </c>
      <c r="E54" s="51" t="s">
        <v>433</v>
      </c>
      <c r="F54" s="22" t="s">
        <v>373</v>
      </c>
      <c r="G54" s="22" t="str">
        <f t="shared" si="2"/>
        <v>7.3.5.6</v>
      </c>
      <c r="H54" s="51" t="s">
        <v>421</v>
      </c>
    </row>
    <row r="55" spans="2:8" x14ac:dyDescent="0.25">
      <c r="B55" s="22" t="s">
        <v>467</v>
      </c>
      <c r="C55" s="22" t="s">
        <v>285</v>
      </c>
      <c r="D55" s="23">
        <v>7</v>
      </c>
      <c r="E55" s="22" t="s">
        <v>294</v>
      </c>
      <c r="F55" s="22" t="s">
        <v>373</v>
      </c>
      <c r="G55" s="22" t="str">
        <f t="shared" si="2"/>
        <v>7.3.5.7</v>
      </c>
    </row>
    <row r="56" spans="2:8" x14ac:dyDescent="0.25">
      <c r="B56" s="22" t="s">
        <v>468</v>
      </c>
      <c r="C56" s="22" t="s">
        <v>285</v>
      </c>
      <c r="D56" s="23">
        <v>8</v>
      </c>
      <c r="E56" s="22" t="s">
        <v>298</v>
      </c>
      <c r="F56" s="22" t="s">
        <v>373</v>
      </c>
      <c r="G56" s="22" t="str">
        <f t="shared" si="2"/>
        <v>7.3.5.8</v>
      </c>
    </row>
    <row r="57" spans="2:8" x14ac:dyDescent="0.25">
      <c r="B57" s="22" t="s">
        <v>469</v>
      </c>
      <c r="C57" s="22" t="s">
        <v>285</v>
      </c>
      <c r="D57" s="52">
        <v>9</v>
      </c>
      <c r="E57" s="51" t="s">
        <v>470</v>
      </c>
      <c r="F57" s="22" t="s">
        <v>373</v>
      </c>
      <c r="G57" s="22" t="str">
        <f t="shared" si="2"/>
        <v>7.3.5.9</v>
      </c>
      <c r="H57" s="51" t="s">
        <v>421</v>
      </c>
    </row>
    <row r="58" spans="2:8" x14ac:dyDescent="0.25">
      <c r="B58" s="22" t="s">
        <v>471</v>
      </c>
      <c r="C58" s="22" t="s">
        <v>285</v>
      </c>
      <c r="D58" s="52">
        <v>10</v>
      </c>
      <c r="E58" s="51" t="s">
        <v>472</v>
      </c>
      <c r="F58" s="22" t="s">
        <v>373</v>
      </c>
      <c r="G58" s="22" t="str">
        <f t="shared" si="2"/>
        <v>7.3.5.10</v>
      </c>
      <c r="H58" s="51" t="s">
        <v>421</v>
      </c>
    </row>
    <row r="59" spans="2:8" x14ac:dyDescent="0.25">
      <c r="B59" s="22" t="s">
        <v>473</v>
      </c>
      <c r="C59" s="22" t="s">
        <v>285</v>
      </c>
      <c r="D59" s="23">
        <v>11</v>
      </c>
      <c r="E59" s="22" t="s">
        <v>474</v>
      </c>
      <c r="F59" s="22" t="s">
        <v>373</v>
      </c>
      <c r="G59" s="22" t="str">
        <f t="shared" si="2"/>
        <v>7.3.5.11</v>
      </c>
    </row>
    <row r="60" spans="2:8" x14ac:dyDescent="0.25">
      <c r="B60" s="22" t="s">
        <v>475</v>
      </c>
      <c r="C60" s="22" t="s">
        <v>285</v>
      </c>
      <c r="D60" s="23">
        <v>12</v>
      </c>
      <c r="E60" s="22" t="s">
        <v>476</v>
      </c>
      <c r="F60" s="22" t="s">
        <v>373</v>
      </c>
      <c r="G60" s="22" t="str">
        <f t="shared" si="2"/>
        <v>7.3.5.12</v>
      </c>
    </row>
    <row r="61" spans="2:8" x14ac:dyDescent="0.25">
      <c r="B61" s="22" t="s">
        <v>477</v>
      </c>
      <c r="C61" s="22" t="s">
        <v>285</v>
      </c>
      <c r="D61" s="23">
        <v>13</v>
      </c>
      <c r="E61" s="22" t="s">
        <v>302</v>
      </c>
      <c r="F61" s="22" t="s">
        <v>373</v>
      </c>
      <c r="G61" s="22" t="str">
        <f t="shared" si="2"/>
        <v>7.3.5.13</v>
      </c>
    </row>
    <row r="62" spans="2:8" x14ac:dyDescent="0.25">
      <c r="B62" s="22" t="s">
        <v>478</v>
      </c>
      <c r="C62" s="22" t="s">
        <v>285</v>
      </c>
      <c r="D62" s="23">
        <v>14</v>
      </c>
      <c r="E62" s="22" t="s">
        <v>479</v>
      </c>
      <c r="F62" s="22" t="s">
        <v>373</v>
      </c>
      <c r="G62" s="22" t="str">
        <f t="shared" si="2"/>
        <v>7.3.5.14</v>
      </c>
    </row>
    <row r="63" spans="2:8" x14ac:dyDescent="0.25">
      <c r="B63" s="22" t="s">
        <v>480</v>
      </c>
      <c r="C63" s="22" t="s">
        <v>285</v>
      </c>
      <c r="D63" s="23">
        <v>15</v>
      </c>
      <c r="E63" s="22" t="s">
        <v>481</v>
      </c>
      <c r="F63" s="22" t="s">
        <v>373</v>
      </c>
      <c r="G63" s="22" t="str">
        <f t="shared" si="2"/>
        <v>7.3.5.15</v>
      </c>
    </row>
    <row r="64" spans="2:8" x14ac:dyDescent="0.25">
      <c r="B64" s="22" t="s">
        <v>482</v>
      </c>
      <c r="C64" s="22" t="s">
        <v>285</v>
      </c>
      <c r="D64" s="23">
        <v>16</v>
      </c>
      <c r="E64" s="22" t="s">
        <v>483</v>
      </c>
      <c r="F64" s="22" t="s">
        <v>373</v>
      </c>
      <c r="G64" s="22" t="str">
        <f t="shared" si="2"/>
        <v>7.3.5.16</v>
      </c>
    </row>
    <row r="65" spans="2:8" x14ac:dyDescent="0.25">
      <c r="B65" s="22" t="s">
        <v>484</v>
      </c>
      <c r="C65" s="22" t="s">
        <v>285</v>
      </c>
      <c r="D65" s="23">
        <v>17</v>
      </c>
      <c r="E65" s="22" t="s">
        <v>306</v>
      </c>
      <c r="F65" s="22" t="s">
        <v>373</v>
      </c>
      <c r="G65" s="22" t="str">
        <f t="shared" si="2"/>
        <v>7.3.5.17</v>
      </c>
    </row>
    <row r="66" spans="2:8" x14ac:dyDescent="0.25">
      <c r="B66" s="22" t="s">
        <v>485</v>
      </c>
      <c r="C66" s="22" t="s">
        <v>285</v>
      </c>
      <c r="D66" s="23">
        <v>18</v>
      </c>
      <c r="E66" s="22" t="s">
        <v>486</v>
      </c>
      <c r="F66" s="22" t="s">
        <v>373</v>
      </c>
      <c r="G66" s="22" t="str">
        <f t="shared" si="2"/>
        <v>7.3.5.18</v>
      </c>
    </row>
    <row r="67" spans="2:8" x14ac:dyDescent="0.25">
      <c r="B67" s="22" t="s">
        <v>487</v>
      </c>
      <c r="C67" s="22" t="s">
        <v>285</v>
      </c>
      <c r="D67" s="23">
        <v>19</v>
      </c>
      <c r="E67" s="22" t="s">
        <v>488</v>
      </c>
      <c r="F67" s="22" t="s">
        <v>373</v>
      </c>
      <c r="G67" s="22" t="str">
        <f t="shared" si="2"/>
        <v>7.3.5.19</v>
      </c>
    </row>
    <row r="68" spans="2:8" x14ac:dyDescent="0.25">
      <c r="B68" s="22" t="s">
        <v>489</v>
      </c>
      <c r="C68" s="22" t="s">
        <v>285</v>
      </c>
      <c r="D68" s="23">
        <v>20</v>
      </c>
      <c r="E68" s="22" t="s">
        <v>317</v>
      </c>
      <c r="F68" s="22" t="s">
        <v>373</v>
      </c>
      <c r="G68" s="22" t="str">
        <f t="shared" si="2"/>
        <v>7.3.5.20</v>
      </c>
    </row>
    <row r="69" spans="2:8" x14ac:dyDescent="0.25">
      <c r="B69" s="22" t="s">
        <v>490</v>
      </c>
      <c r="C69" s="22" t="s">
        <v>321</v>
      </c>
      <c r="D69" s="23">
        <v>1</v>
      </c>
      <c r="E69" s="22" t="s">
        <v>491</v>
      </c>
      <c r="F69" s="22" t="s">
        <v>376</v>
      </c>
      <c r="G69" s="22" t="str">
        <f t="shared" si="2"/>
        <v>7.3.6.1</v>
      </c>
    </row>
    <row r="70" spans="2:8" x14ac:dyDescent="0.25">
      <c r="B70" s="22" t="s">
        <v>492</v>
      </c>
      <c r="C70" s="22" t="s">
        <v>321</v>
      </c>
      <c r="D70" s="23">
        <v>2</v>
      </c>
      <c r="E70" s="22" t="s">
        <v>493</v>
      </c>
      <c r="F70" s="22" t="s">
        <v>376</v>
      </c>
      <c r="G70" s="22" t="str">
        <f t="shared" si="2"/>
        <v>7.3.6.2</v>
      </c>
    </row>
    <row r="71" spans="2:8" x14ac:dyDescent="0.25">
      <c r="B71" s="22" t="s">
        <v>494</v>
      </c>
      <c r="C71" s="22" t="s">
        <v>321</v>
      </c>
      <c r="D71" s="23">
        <v>3</v>
      </c>
      <c r="E71" s="22" t="s">
        <v>495</v>
      </c>
      <c r="F71" s="22" t="s">
        <v>376</v>
      </c>
      <c r="G71" s="22" t="str">
        <f t="shared" ref="G71:G97" si="3">CONCATENATE(F71,D71)</f>
        <v>7.3.6.3</v>
      </c>
    </row>
    <row r="72" spans="2:8" x14ac:dyDescent="0.25">
      <c r="B72" s="22" t="s">
        <v>496</v>
      </c>
      <c r="C72" s="22" t="s">
        <v>321</v>
      </c>
      <c r="D72" s="23">
        <v>4</v>
      </c>
      <c r="E72" s="22" t="s">
        <v>497</v>
      </c>
      <c r="F72" s="22" t="s">
        <v>376</v>
      </c>
      <c r="G72" s="22" t="str">
        <f t="shared" si="3"/>
        <v>7.3.6.4</v>
      </c>
    </row>
    <row r="73" spans="2:8" x14ac:dyDescent="0.25">
      <c r="B73" s="22" t="s">
        <v>498</v>
      </c>
      <c r="C73" s="22" t="s">
        <v>321</v>
      </c>
      <c r="D73" s="23">
        <v>5</v>
      </c>
      <c r="E73" s="22" t="s">
        <v>499</v>
      </c>
      <c r="F73" s="22" t="s">
        <v>376</v>
      </c>
      <c r="G73" s="22" t="str">
        <f t="shared" si="3"/>
        <v>7.3.6.5</v>
      </c>
    </row>
    <row r="74" spans="2:8" x14ac:dyDescent="0.25">
      <c r="B74" s="22" t="s">
        <v>500</v>
      </c>
      <c r="C74" s="22" t="s">
        <v>321</v>
      </c>
      <c r="D74" s="23">
        <v>6</v>
      </c>
      <c r="E74" s="22" t="s">
        <v>501</v>
      </c>
      <c r="F74" s="22" t="s">
        <v>376</v>
      </c>
      <c r="G74" s="22" t="str">
        <f t="shared" si="3"/>
        <v>7.3.6.6</v>
      </c>
    </row>
    <row r="75" spans="2:8" x14ac:dyDescent="0.25">
      <c r="B75" s="22" t="s">
        <v>502</v>
      </c>
      <c r="C75" s="22" t="s">
        <v>321</v>
      </c>
      <c r="D75" s="55">
        <v>7</v>
      </c>
      <c r="E75" s="56" t="s">
        <v>503</v>
      </c>
      <c r="F75" s="22" t="s">
        <v>376</v>
      </c>
      <c r="G75" s="22" t="str">
        <f t="shared" si="3"/>
        <v>7.3.6.7</v>
      </c>
      <c r="H75" s="56" t="s">
        <v>504</v>
      </c>
    </row>
    <row r="76" spans="2:8" x14ac:dyDescent="0.25">
      <c r="B76" s="22" t="s">
        <v>505</v>
      </c>
      <c r="C76" s="22" t="s">
        <v>321</v>
      </c>
      <c r="D76" s="83">
        <v>8</v>
      </c>
      <c r="E76" s="82" t="s">
        <v>322</v>
      </c>
      <c r="F76" s="22" t="s">
        <v>376</v>
      </c>
      <c r="G76" s="22" t="str">
        <f t="shared" si="3"/>
        <v>7.3.6.8</v>
      </c>
      <c r="H76" s="82" t="s">
        <v>456</v>
      </c>
    </row>
    <row r="77" spans="2:8" x14ac:dyDescent="0.25">
      <c r="B77" s="22" t="s">
        <v>506</v>
      </c>
      <c r="C77" s="22" t="s">
        <v>335</v>
      </c>
      <c r="D77" s="23">
        <v>1</v>
      </c>
      <c r="E77" s="22" t="s">
        <v>336</v>
      </c>
      <c r="F77" s="22" t="s">
        <v>379</v>
      </c>
      <c r="G77" s="22" t="str">
        <f t="shared" si="3"/>
        <v>7.3.7.1</v>
      </c>
    </row>
    <row r="78" spans="2:8" x14ac:dyDescent="0.25">
      <c r="B78" s="22" t="s">
        <v>507</v>
      </c>
      <c r="C78" s="22" t="s">
        <v>335</v>
      </c>
      <c r="D78" s="23">
        <v>2</v>
      </c>
      <c r="E78" s="22" t="s">
        <v>508</v>
      </c>
      <c r="F78" s="22" t="s">
        <v>379</v>
      </c>
      <c r="G78" s="22" t="str">
        <f t="shared" si="3"/>
        <v>7.3.7.2</v>
      </c>
    </row>
    <row r="79" spans="2:8" x14ac:dyDescent="0.25">
      <c r="B79" s="22" t="s">
        <v>509</v>
      </c>
      <c r="C79" s="22" t="s">
        <v>335</v>
      </c>
      <c r="D79" s="23">
        <v>3</v>
      </c>
      <c r="E79" s="22" t="s">
        <v>510</v>
      </c>
      <c r="F79" s="22" t="s">
        <v>379</v>
      </c>
      <c r="G79" s="22" t="str">
        <f t="shared" si="3"/>
        <v>7.3.7.3</v>
      </c>
    </row>
    <row r="80" spans="2:8" x14ac:dyDescent="0.25">
      <c r="B80" s="22" t="s">
        <v>511</v>
      </c>
      <c r="C80" s="22" t="s">
        <v>335</v>
      </c>
      <c r="D80" s="23">
        <v>4</v>
      </c>
      <c r="E80" s="22" t="s">
        <v>512</v>
      </c>
      <c r="F80" s="22" t="s">
        <v>379</v>
      </c>
      <c r="G80" s="22" t="str">
        <f t="shared" si="3"/>
        <v>7.3.7.4</v>
      </c>
    </row>
    <row r="81" spans="2:8" x14ac:dyDescent="0.25">
      <c r="B81" s="22" t="s">
        <v>513</v>
      </c>
      <c r="C81" s="22" t="s">
        <v>335</v>
      </c>
      <c r="D81" s="55">
        <v>5</v>
      </c>
      <c r="E81" s="56" t="s">
        <v>514</v>
      </c>
      <c r="F81" s="22" t="s">
        <v>379</v>
      </c>
      <c r="G81" s="22" t="str">
        <f t="shared" si="3"/>
        <v>7.3.7.5</v>
      </c>
      <c r="H81" s="56" t="s">
        <v>504</v>
      </c>
    </row>
    <row r="82" spans="2:8" x14ac:dyDescent="0.25">
      <c r="B82" s="22" t="s">
        <v>515</v>
      </c>
      <c r="C82" s="22" t="s">
        <v>341</v>
      </c>
      <c r="D82" s="23">
        <v>1</v>
      </c>
      <c r="E82" s="22" t="s">
        <v>516</v>
      </c>
      <c r="F82" s="22" t="s">
        <v>383</v>
      </c>
      <c r="G82" s="22" t="str">
        <f t="shared" si="3"/>
        <v>7.3.8.1</v>
      </c>
    </row>
    <row r="83" spans="2:8" x14ac:dyDescent="0.25">
      <c r="B83" s="22" t="s">
        <v>517</v>
      </c>
      <c r="C83" s="22" t="s">
        <v>341</v>
      </c>
      <c r="D83" s="23">
        <v>2</v>
      </c>
      <c r="E83" s="22" t="s">
        <v>518</v>
      </c>
      <c r="F83" s="22" t="s">
        <v>383</v>
      </c>
      <c r="G83" s="22" t="str">
        <f t="shared" si="3"/>
        <v>7.3.8.2</v>
      </c>
    </row>
    <row r="84" spans="2:8" x14ac:dyDescent="0.25">
      <c r="B84" s="22" t="s">
        <v>519</v>
      </c>
      <c r="C84" s="22" t="s">
        <v>341</v>
      </c>
      <c r="D84" s="23">
        <v>3</v>
      </c>
      <c r="E84" s="22" t="s">
        <v>342</v>
      </c>
      <c r="F84" s="22" t="s">
        <v>383</v>
      </c>
      <c r="G84" s="22" t="str">
        <f t="shared" si="3"/>
        <v>7.3.8.3</v>
      </c>
    </row>
    <row r="85" spans="2:8" x14ac:dyDescent="0.25">
      <c r="B85" s="22" t="s">
        <v>520</v>
      </c>
      <c r="C85" s="22" t="s">
        <v>387</v>
      </c>
      <c r="D85" s="23">
        <v>1</v>
      </c>
      <c r="E85" s="22" t="s">
        <v>521</v>
      </c>
      <c r="F85" s="22" t="s">
        <v>388</v>
      </c>
      <c r="G85" s="22" t="str">
        <f t="shared" si="3"/>
        <v>7.3.9.1</v>
      </c>
    </row>
    <row r="86" spans="2:8" x14ac:dyDescent="0.25">
      <c r="B86" s="22" t="s">
        <v>522</v>
      </c>
      <c r="C86" s="22" t="s">
        <v>387</v>
      </c>
      <c r="D86" s="23">
        <v>2</v>
      </c>
      <c r="E86" s="22" t="s">
        <v>523</v>
      </c>
      <c r="F86" s="22" t="s">
        <v>388</v>
      </c>
      <c r="G86" s="22" t="str">
        <f t="shared" si="3"/>
        <v>7.3.9.2</v>
      </c>
    </row>
    <row r="87" spans="2:8" x14ac:dyDescent="0.25">
      <c r="B87" s="22" t="s">
        <v>524</v>
      </c>
      <c r="C87" s="22" t="s">
        <v>387</v>
      </c>
      <c r="D87" s="23">
        <v>3</v>
      </c>
      <c r="E87" s="22" t="s">
        <v>525</v>
      </c>
      <c r="F87" s="22" t="s">
        <v>388</v>
      </c>
      <c r="G87" s="22" t="str">
        <f t="shared" si="3"/>
        <v>7.3.9.3</v>
      </c>
    </row>
    <row r="88" spans="2:8" x14ac:dyDescent="0.25">
      <c r="B88" s="22" t="s">
        <v>526</v>
      </c>
      <c r="C88" s="22" t="s">
        <v>387</v>
      </c>
      <c r="D88" s="23">
        <v>4</v>
      </c>
      <c r="E88" s="22" t="s">
        <v>527</v>
      </c>
      <c r="F88" s="22" t="s">
        <v>388</v>
      </c>
      <c r="G88" s="22" t="str">
        <f t="shared" si="3"/>
        <v>7.3.9.4</v>
      </c>
    </row>
    <row r="89" spans="2:8" x14ac:dyDescent="0.25">
      <c r="B89" s="22" t="s">
        <v>528</v>
      </c>
      <c r="C89" s="22" t="s">
        <v>387</v>
      </c>
      <c r="D89" s="23">
        <v>5</v>
      </c>
      <c r="E89" s="22" t="s">
        <v>529</v>
      </c>
      <c r="F89" s="22" t="s">
        <v>388</v>
      </c>
      <c r="G89" s="22" t="str">
        <f t="shared" si="3"/>
        <v>7.3.9.5</v>
      </c>
    </row>
    <row r="90" spans="2:8" x14ac:dyDescent="0.25">
      <c r="B90" s="22" t="s">
        <v>530</v>
      </c>
      <c r="C90" s="22" t="s">
        <v>387</v>
      </c>
      <c r="D90" s="23">
        <v>6</v>
      </c>
      <c r="E90" s="22" t="s">
        <v>531</v>
      </c>
      <c r="F90" s="22" t="s">
        <v>388</v>
      </c>
      <c r="G90" s="22" t="str">
        <f t="shared" si="3"/>
        <v>7.3.9.6</v>
      </c>
    </row>
    <row r="91" spans="2:8" x14ac:dyDescent="0.25">
      <c r="B91" s="22" t="s">
        <v>532</v>
      </c>
      <c r="C91" s="22" t="s">
        <v>387</v>
      </c>
      <c r="D91" s="52">
        <v>7</v>
      </c>
      <c r="E91" s="51" t="s">
        <v>533</v>
      </c>
      <c r="F91" s="22" t="s">
        <v>388</v>
      </c>
      <c r="G91" s="22" t="str">
        <f t="shared" si="3"/>
        <v>7.3.9.7</v>
      </c>
      <c r="H91" s="51" t="s">
        <v>421</v>
      </c>
    </row>
    <row r="92" spans="2:8" x14ac:dyDescent="0.25">
      <c r="B92" s="22" t="s">
        <v>534</v>
      </c>
      <c r="C92" s="22" t="s">
        <v>346</v>
      </c>
      <c r="D92" s="23">
        <v>1</v>
      </c>
      <c r="E92" s="22" t="s">
        <v>347</v>
      </c>
      <c r="F92" s="22" t="s">
        <v>391</v>
      </c>
      <c r="G92" s="22" t="str">
        <f t="shared" si="3"/>
        <v>7.3.10.1</v>
      </c>
    </row>
    <row r="93" spans="2:8" x14ac:dyDescent="0.25">
      <c r="B93" s="22" t="s">
        <v>535</v>
      </c>
      <c r="C93" s="22" t="s">
        <v>346</v>
      </c>
      <c r="D93" s="23">
        <v>2</v>
      </c>
      <c r="E93" s="22" t="s">
        <v>536</v>
      </c>
      <c r="F93" s="22" t="s">
        <v>391</v>
      </c>
      <c r="G93" s="22" t="str">
        <f t="shared" si="3"/>
        <v>7.3.10.2</v>
      </c>
    </row>
    <row r="94" spans="2:8" x14ac:dyDescent="0.25">
      <c r="B94" s="22" t="s">
        <v>537</v>
      </c>
      <c r="C94" s="22" t="s">
        <v>346</v>
      </c>
      <c r="D94" s="23">
        <v>3</v>
      </c>
      <c r="E94" s="22" t="s">
        <v>538</v>
      </c>
      <c r="F94" s="22" t="s">
        <v>391</v>
      </c>
      <c r="G94" s="22" t="str">
        <f t="shared" si="3"/>
        <v>7.3.10.3</v>
      </c>
    </row>
    <row r="95" spans="2:8" x14ac:dyDescent="0.25">
      <c r="B95" s="22" t="s">
        <v>539</v>
      </c>
      <c r="C95" s="22" t="s">
        <v>346</v>
      </c>
      <c r="D95" s="23">
        <v>4</v>
      </c>
      <c r="E95" s="22" t="s">
        <v>540</v>
      </c>
      <c r="F95" s="22" t="s">
        <v>391</v>
      </c>
      <c r="G95" s="22" t="str">
        <f t="shared" si="3"/>
        <v>7.3.10.4</v>
      </c>
    </row>
    <row r="96" spans="2:8" x14ac:dyDescent="0.25">
      <c r="B96" s="22" t="s">
        <v>541</v>
      </c>
      <c r="C96" s="22" t="s">
        <v>346</v>
      </c>
      <c r="D96" s="55">
        <v>5</v>
      </c>
      <c r="E96" s="56" t="s">
        <v>542</v>
      </c>
      <c r="F96" s="22" t="s">
        <v>391</v>
      </c>
      <c r="G96" s="22" t="str">
        <f t="shared" si="3"/>
        <v>7.3.10.5</v>
      </c>
      <c r="H96" s="56" t="s">
        <v>543</v>
      </c>
    </row>
    <row r="97" spans="2:8" ht="30" x14ac:dyDescent="0.25">
      <c r="B97" s="62" t="s">
        <v>544</v>
      </c>
      <c r="C97" s="60" t="s">
        <v>394</v>
      </c>
      <c r="D97" s="61">
        <v>1</v>
      </c>
      <c r="E97" s="60" t="s">
        <v>545</v>
      </c>
      <c r="F97" s="62" t="s">
        <v>395</v>
      </c>
      <c r="G97" s="62" t="str">
        <f t="shared" si="3"/>
        <v>8.2.1</v>
      </c>
      <c r="H97" s="59" t="s">
        <v>546</v>
      </c>
    </row>
    <row r="98" spans="2:8" x14ac:dyDescent="0.25">
      <c r="B98" s="22" t="s">
        <v>547</v>
      </c>
      <c r="C98" s="51" t="s">
        <v>394</v>
      </c>
      <c r="D98" s="52">
        <v>4</v>
      </c>
      <c r="E98" s="51" t="s">
        <v>548</v>
      </c>
      <c r="F98" s="22" t="s">
        <v>395</v>
      </c>
      <c r="G98" s="22" t="str">
        <f>CONCATENATE(F98,D98)</f>
        <v>8.2.4</v>
      </c>
      <c r="H98" s="51" t="s">
        <v>421</v>
      </c>
    </row>
    <row r="99" spans="2:8" x14ac:dyDescent="0.25">
      <c r="C99" s="53"/>
      <c r="D99" s="54"/>
      <c r="E99" s="51" t="s">
        <v>549</v>
      </c>
      <c r="F99" s="53"/>
      <c r="G99" s="53"/>
      <c r="H99" s="51" t="s">
        <v>421</v>
      </c>
    </row>
  </sheetData>
  <phoneticPr fontId="5" type="noConversion"/>
  <pageMargins left="0.7" right="0.7" top="0.75" bottom="0.75" header="0.3" footer="0.3"/>
  <pageSetup orientation="portrait"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15" ma:contentTypeDescription="Create a new document." ma:contentTypeScope="" ma:versionID="58fd906215cb21bc3ca0b689ac939155">
  <xsd:schema xmlns:xsd="http://www.w3.org/2001/XMLSchema" xmlns:xs="http://www.w3.org/2001/XMLSchema" xmlns:p="http://schemas.microsoft.com/office/2006/metadata/properties" xmlns:ns2="97e57212-3e02-407f-8b2d-05f7d7f19b15" xmlns:ns3="3c0f859c-ad15-4a1a-a0fa-006f3c6ee0ab" targetNamespace="http://schemas.microsoft.com/office/2006/metadata/properties" ma:root="true" ma:fieldsID="a3385f46132d172b91ce3dade823ad3a" ns2:_="" ns3:_="">
    <xsd:import namespace="97e57212-3e02-407f-8b2d-05f7d7f19b15"/>
    <xsd:import namespace="3c0f859c-ad15-4a1a-a0fa-006f3c6ee0ab"/>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ma:readOnly="false">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01" PreviousValue="false" LastSyncTimeStamp="2020-01-27T23:41:31.003Z"/>
</file>

<file path=customXml/itemProps1.xml><?xml version="1.0" encoding="utf-8"?>
<ds:datastoreItem xmlns:ds="http://schemas.openxmlformats.org/officeDocument/2006/customXml" ds:itemID="{01877030-A3F6-42FE-B9CB-22894ABECE9A}">
  <ds:schemaRefs>
    <ds:schemaRef ds:uri="http://schemas.microsoft.com/sharepoint/v3/contenttype/forms"/>
  </ds:schemaRefs>
</ds:datastoreItem>
</file>

<file path=customXml/itemProps2.xml><?xml version="1.0" encoding="utf-8"?>
<ds:datastoreItem xmlns:ds="http://schemas.openxmlformats.org/officeDocument/2006/customXml" ds:itemID="{CF8EE962-B47E-40D5-ABCB-4ADFBA603F10}">
  <ds:schemaRefs>
    <ds:schemaRef ds:uri="http://purl.org/dc/terms/"/>
    <ds:schemaRef ds:uri="http://schemas.microsoft.com/office/2006/metadata/properties"/>
    <ds:schemaRef ds:uri="http://purl.org/dc/dcmitype/"/>
    <ds:schemaRef ds:uri="97e57212-3e02-407f-8b2d-05f7d7f19b15"/>
    <ds:schemaRef ds:uri="http://schemas.microsoft.com/office/2006/documentManagement/types"/>
    <ds:schemaRef ds:uri="http://schemas.microsoft.com/office/infopath/2007/PartnerControls"/>
    <ds:schemaRef ds:uri="http://schemas.openxmlformats.org/package/2006/metadata/core-properties"/>
    <ds:schemaRef ds:uri="3c0f859c-ad15-4a1a-a0fa-006f3c6ee0ab"/>
    <ds:schemaRef ds:uri="http://www.w3.org/XML/1998/namespace"/>
    <ds:schemaRef ds:uri="http://purl.org/dc/elements/1.1/"/>
  </ds:schemaRefs>
</ds:datastoreItem>
</file>

<file path=customXml/itemProps3.xml><?xml version="1.0" encoding="utf-8"?>
<ds:datastoreItem xmlns:ds="http://schemas.openxmlformats.org/officeDocument/2006/customXml" ds:itemID="{02279807-30FF-4FB2-998C-69CD79F1D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3c0f859c-ad15-4a1a-a0fa-006f3c6ee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ED5E823-79EB-45E5-940D-C235CE93CE0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2022-05-02T20:16:19Z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pgeRecordCategory">
    <vt:lpwstr/>
  </property>
  <property fmtid="{D5CDD505-2E9C-101B-9397-08002B2CF9AE}" pid="4" name="TitusGUID">
    <vt:lpwstr>453d49a2-d743-4f53-ac18-e97be093dc03</vt:lpwstr>
  </property>
  <property fmtid="{D5CDD505-2E9C-101B-9397-08002B2CF9AE}" pid="5" name="Classification">
    <vt:lpwstr>Internal</vt:lpwstr>
  </property>
  <property fmtid="{D5CDD505-2E9C-101B-9397-08002B2CF9AE}" pid="6" name="MediaServiceImageTags">
    <vt:lpwstr/>
  </property>
</Properties>
</file>