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414CA672-D425-46A2-A3A1-8D5EE4B8F7E1}" xr6:coauthVersionLast="47" xr6:coauthVersionMax="47" xr10:uidLastSave="{00000000-0000-0000-0000-000000000000}"/>
  <bookViews>
    <workbookView xWindow="2295" yWindow="2295" windowWidth="21600" windowHeight="12645" xr2:uid="{4FCBE066-6EBD-4040-8EC0-4460D3DAF486}"/>
  </bookViews>
  <sheets>
    <sheet name="AB 1613" sheetId="1" r:id="rId1"/>
  </sheets>
  <definedNames>
    <definedName name="Inputs">#REF!</definedName>
    <definedName name="_xlnm.Print_Area" localSheetId="0">'AB 1613'!$A$1:$J$64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4" i="1" l="1"/>
  <c r="D45" i="1" s="1"/>
  <c r="D46" i="1" s="1"/>
  <c r="D43" i="1"/>
  <c r="H28" i="1"/>
  <c r="H23" i="1"/>
  <c r="H10" i="1"/>
  <c r="B58" i="1"/>
  <c r="E3" i="1"/>
</calcChain>
</file>

<file path=xl/sharedStrings.xml><?xml version="1.0" encoding="utf-8"?>
<sst xmlns="http://schemas.openxmlformats.org/spreadsheetml/2006/main" count="46" uniqueCount="37">
  <si>
    <t>Pacific Gas and Electric Company</t>
  </si>
  <si>
    <r>
      <t>VARIABLE PRICE FOR AB1613 ELIGIBLE COMBINED HEAT &amp; POWER FACILITIES</t>
    </r>
    <r>
      <rPr>
        <b/>
        <u/>
        <vertAlign val="superscript"/>
        <sz val="12"/>
        <color indexed="8"/>
        <rFont val="Arial"/>
        <family val="2"/>
      </rPr>
      <t>1</t>
    </r>
  </si>
  <si>
    <t xml:space="preserve">Prepared pursuant to Decision D.09-12-042 </t>
  </si>
  <si>
    <r>
      <rPr>
        <b/>
        <u/>
        <sz val="10"/>
        <color indexed="8"/>
        <rFont val="Arial"/>
        <family val="2"/>
      </rPr>
      <t>Variable Price Component</t>
    </r>
    <r>
      <rPr>
        <u/>
        <vertAlign val="superscript"/>
        <sz val="10"/>
        <color indexed="8"/>
        <rFont val="Arial"/>
        <family val="2"/>
      </rPr>
      <t>2</t>
    </r>
  </si>
  <si>
    <r>
      <t xml:space="preserve">Variable price in $/kWh is calculated based on substituting the variables below into the formula adopted in D.09-12-042 </t>
    </r>
    <r>
      <rPr>
        <sz val="11"/>
        <color theme="1"/>
        <rFont val="Calibri"/>
        <family val="2"/>
        <scheme val="minor"/>
      </rPr>
      <t xml:space="preserve">
</t>
    </r>
  </si>
  <si>
    <t>Variable Price</t>
  </si>
  <si>
    <t xml:space="preserve"> Variable price = [(Monthly bidweek gas price + Intrastate gas transportation rate)/1,000,000* Heat Rate] + Variable O&amp;M</t>
  </si>
  <si>
    <t>$/kWh</t>
  </si>
  <si>
    <t>Monthly Bidweek Gas Price</t>
  </si>
  <si>
    <t xml:space="preserve">Monthly bidweek gas price shall be calculated as the average of monthly bidweek gas price indices at PG&amp;E Citygate as </t>
  </si>
  <si>
    <t>reported in Gas Daily, Natural Gas Intelligence, and Natural Gas Weekly, as available.</t>
  </si>
  <si>
    <t>$/MMBtu</t>
  </si>
  <si>
    <t>Intrastate Gas Transportation</t>
  </si>
  <si>
    <t xml:space="preserve">Intrastate gas transportation rate shall be the tariffed intrastate gas transportation rate for large electric generators as published </t>
  </si>
  <si>
    <t>in the PG&amp;E Gas Tariffs G-EG and G-SUR.</t>
  </si>
  <si>
    <t>G-EG*</t>
  </si>
  <si>
    <t>G-SUR</t>
  </si>
  <si>
    <t>Intrastate Transportation Rate</t>
  </si>
  <si>
    <t>Monthly Heat Rate</t>
  </si>
  <si>
    <t>The Heat Rate pursuant to D.09-12-042, shall be equal to:</t>
  </si>
  <si>
    <t>Btu/kWh</t>
  </si>
  <si>
    <t>Heat Rate</t>
  </si>
  <si>
    <t>Variable O&amp;M</t>
  </si>
  <si>
    <t>The Variable O&amp;M shall be the amount in the following table for the year in which the payment is being calculated.</t>
  </si>
  <si>
    <t>For years after 2023, Variable O&amp;M shall be the 2023 payment multiplied by 1.02, compounded for each year beyond 2023.</t>
  </si>
  <si>
    <t>Year</t>
  </si>
  <si>
    <t>For latest updated Power Purchase &amp; Sale Agreements in accordance with D.09-12-042, please refer to PG&amp;E's AB 1613 webpage:</t>
  </si>
  <si>
    <t>http://www.pge.com/b2b/energysupply/qualifyingfacilities/AB1613/</t>
  </si>
  <si>
    <r>
      <t xml:space="preserve">Please direct your questions regarding this posting to </t>
    </r>
    <r>
      <rPr>
        <b/>
        <u/>
        <sz val="10"/>
        <color indexed="12"/>
        <rFont val="Arial"/>
        <family val="2"/>
      </rPr>
      <t>AB1613Inquiries@pge.com</t>
    </r>
  </si>
  <si>
    <t>Notes</t>
  </si>
  <si>
    <t>1. Variable energy price is derived solely for purposes of implementing the AB 1613 Power Purchase &amp; Sale Agreements approved by the CPUC in D. 09-12-042.</t>
  </si>
  <si>
    <t>2. Variable Price Component does not include Fixed Price Component, TOD Factors, Locational Bonus, and additional pricing methodology set forth in D.09-12-042.</t>
  </si>
  <si>
    <t xml:space="preserve">*The G-EG transportation rate used above reflects exemptions applicable to California Air Resources Board (ARB) Covered Entities. This rate equals the G-EG non-backbone rate, reduced by </t>
  </si>
  <si>
    <t xml:space="preserve">AB 32 GHG Compliance Costs (Cap-and-Invest Cost Exemption) and the ARB AB32 Cost of Implementation rate component. </t>
  </si>
  <si>
    <t>Published 10/07/2026</t>
  </si>
  <si>
    <t>PG&amp;E AL 5223-G-A and 5184-G, Non-Backbone</t>
  </si>
  <si>
    <t>PG&amp;E AL 5261-G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</si>
</sst>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.000000_);_(* \(#,##0.000000\);_(* &quot;-&quot;??_);_(@_)"/>
    <numFmt numFmtId="166" formatCode="_(* #,##0.0000_);_(* \(#,##0.0000\);_(* &quot;-&quot;??_);_(@_)"/>
    <numFmt numFmtId="167" formatCode="#,##0.0000_);\(#,##0.0000\)"/>
    <numFmt numFmtId="168" formatCode="0.000000"/>
    <numFmt numFmtId="169" formatCode="_(* #,##0_);_(* \(#,##0\);_(* &quot;-&quot;??_);_(@_)"/>
    <numFmt numFmtId="170" formatCode="_(* #,##0.00000_);_(* \(#,##0.00000\);_(* &quot;-&quot;??_);_(@_)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u/>
      <sz val="12"/>
      <color theme="1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u/>
      <sz val="10"/>
      <color indexed="8"/>
      <name val="Arial"/>
      <family val="2"/>
    </font>
    <font>
      <b/>
      <u/>
      <sz val="10"/>
      <color indexed="8"/>
      <name val="Arial"/>
      <family val="2"/>
    </font>
    <font>
      <u/>
      <vertAlign val="superscript"/>
      <sz val="10"/>
      <color indexed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i/>
      <sz val="7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sz val="9"/>
      <color rgb="FF000000"/>
      <name val="Arial"/>
      <family val="2"/>
    </font>
    <font>
      <b/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7"/>
      <color indexed="8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2" fillId="0" borderId="0" xfId="3" applyFont="1"/>
    <xf numFmtId="0" fontId="3" fillId="0" borderId="0" xfId="3" applyFont="1" applyAlignment="1">
      <alignment horizontal="center"/>
    </xf>
    <xf numFmtId="0" fontId="4" fillId="0" borderId="0" xfId="3" quotePrefix="1" applyFont="1" applyAlignment="1">
      <alignment horizontal="center"/>
    </xf>
    <xf numFmtId="0" fontId="6" fillId="0" borderId="0" xfId="3" quotePrefix="1" applyFont="1" applyAlignment="1">
      <alignment horizontal="center"/>
    </xf>
    <xf numFmtId="0" fontId="7" fillId="0" borderId="0" xfId="3" applyFont="1"/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164" fontId="3" fillId="0" borderId="1" xfId="3" quotePrefix="1" applyNumberFormat="1" applyFont="1" applyBorder="1" applyAlignment="1">
      <alignment horizontal="left" vertical="center"/>
    </xf>
    <xf numFmtId="164" fontId="3" fillId="2" borderId="2" xfId="3" quotePrefix="1" applyNumberFormat="1" applyFont="1" applyFill="1" applyBorder="1" applyAlignment="1">
      <alignment horizontal="left" vertical="center"/>
    </xf>
    <xf numFmtId="164" fontId="3" fillId="2" borderId="3" xfId="3" quotePrefix="1" applyNumberFormat="1" applyFont="1" applyFill="1" applyBorder="1" applyAlignment="1">
      <alignment horizontal="left" vertical="center"/>
    </xf>
    <xf numFmtId="0" fontId="8" fillId="0" borderId="4" xfId="3" applyFont="1" applyBorder="1" applyAlignment="1">
      <alignment vertical="top" readingOrder="1"/>
    </xf>
    <xf numFmtId="0" fontId="11" fillId="0" borderId="5" xfId="3" applyFont="1" applyBorder="1" applyAlignment="1">
      <alignment horizontal="left"/>
    </xf>
    <xf numFmtId="0" fontId="12" fillId="0" borderId="5" xfId="3" applyFont="1" applyBorder="1"/>
    <xf numFmtId="0" fontId="12" fillId="0" borderId="5" xfId="3" applyFont="1" applyBorder="1" applyAlignment="1">
      <alignment horizontal="right"/>
    </xf>
    <xf numFmtId="0" fontId="12" fillId="0" borderId="6" xfId="3" applyFont="1" applyBorder="1" applyAlignment="1">
      <alignment wrapText="1"/>
    </xf>
    <xf numFmtId="0" fontId="2" fillId="0" borderId="0" xfId="3" applyFont="1" applyAlignment="1">
      <alignment horizontal="right"/>
    </xf>
    <xf numFmtId="0" fontId="3" fillId="0" borderId="6" xfId="3" quotePrefix="1" applyFont="1" applyBorder="1" applyAlignment="1">
      <alignment horizontal="center"/>
    </xf>
    <xf numFmtId="0" fontId="13" fillId="0" borderId="7" xfId="3" quotePrefix="1" applyFont="1" applyBorder="1" applyAlignment="1">
      <alignment horizontal="left" vertical="top"/>
    </xf>
    <xf numFmtId="0" fontId="13" fillId="0" borderId="0" xfId="3" quotePrefix="1" applyFont="1" applyAlignment="1">
      <alignment horizontal="left" vertical="top" wrapText="1"/>
    </xf>
    <xf numFmtId="0" fontId="13" fillId="0" borderId="8" xfId="3" quotePrefix="1" applyFont="1" applyBorder="1" applyAlignment="1">
      <alignment horizontal="left" vertical="top" wrapText="1"/>
    </xf>
    <xf numFmtId="0" fontId="7" fillId="0" borderId="9" xfId="3" quotePrefix="1" applyFont="1" applyBorder="1" applyAlignment="1">
      <alignment horizontal="left" vertical="top"/>
    </xf>
    <xf numFmtId="0" fontId="7" fillId="0" borderId="11" xfId="3" quotePrefix="1" applyFont="1" applyBorder="1" applyAlignment="1">
      <alignment horizontal="left" vertical="top" wrapText="1"/>
    </xf>
    <xf numFmtId="0" fontId="7" fillId="0" borderId="10" xfId="3" quotePrefix="1" applyFont="1" applyBorder="1" applyAlignment="1">
      <alignment horizontal="left" vertical="top" wrapText="1"/>
    </xf>
    <xf numFmtId="165" fontId="12" fillId="0" borderId="9" xfId="3" applyNumberFormat="1" applyFont="1" applyBorder="1" applyAlignment="1">
      <alignment horizontal="left" indent="1"/>
    </xf>
    <xf numFmtId="166" fontId="14" fillId="0" borderId="10" xfId="4" applyNumberFormat="1" applyFont="1" applyFill="1" applyBorder="1" applyAlignment="1">
      <alignment horizontal="left"/>
    </xf>
    <xf numFmtId="0" fontId="2" fillId="0" borderId="0" xfId="3" quotePrefix="1" applyFont="1"/>
    <xf numFmtId="0" fontId="13" fillId="0" borderId="0" xfId="3" applyFont="1" applyAlignment="1">
      <alignment vertical="top" wrapText="1"/>
    </xf>
    <xf numFmtId="0" fontId="1" fillId="0" borderId="0" xfId="3" applyAlignment="1">
      <alignment horizontal="center"/>
    </xf>
    <xf numFmtId="167" fontId="15" fillId="0" borderId="0" xfId="4" applyNumberFormat="1" applyFont="1" applyFill="1" applyBorder="1" applyAlignment="1">
      <alignment horizontal="left"/>
    </xf>
    <xf numFmtId="168" fontId="2" fillId="0" borderId="0" xfId="3" applyNumberFormat="1" applyFont="1"/>
    <xf numFmtId="0" fontId="16" fillId="0" borderId="4" xfId="3" applyFont="1" applyBorder="1" applyAlignment="1">
      <alignment horizontal="left" indent="1"/>
    </xf>
    <xf numFmtId="0" fontId="12" fillId="0" borderId="5" xfId="3" applyFont="1" applyBorder="1" applyAlignment="1">
      <alignment horizontal="left" vertical="top"/>
    </xf>
    <xf numFmtId="0" fontId="12" fillId="0" borderId="5" xfId="3" quotePrefix="1" applyFont="1" applyBorder="1" applyAlignment="1">
      <alignment vertical="top" wrapText="1"/>
    </xf>
    <xf numFmtId="0" fontId="12" fillId="0" borderId="6" xfId="3" applyFont="1" applyBorder="1" applyAlignment="1">
      <alignment horizontal="right" vertical="top"/>
    </xf>
    <xf numFmtId="165" fontId="14" fillId="0" borderId="5" xfId="1" applyNumberFormat="1" applyFont="1" applyFill="1" applyBorder="1" applyAlignment="1">
      <alignment horizontal="right"/>
    </xf>
    <xf numFmtId="0" fontId="2" fillId="0" borderId="6" xfId="3" applyFont="1" applyBorder="1" applyAlignment="1">
      <alignment horizontal="left"/>
    </xf>
    <xf numFmtId="0" fontId="13" fillId="0" borderId="7" xfId="3" applyFont="1" applyBorder="1" applyAlignment="1">
      <alignment horizontal="left" vertical="top" indent="1"/>
    </xf>
    <xf numFmtId="0" fontId="13" fillId="0" borderId="0" xfId="3" applyFont="1" applyAlignment="1">
      <alignment horizontal="left" vertical="top" wrapText="1" indent="1"/>
    </xf>
    <xf numFmtId="0" fontId="13" fillId="0" borderId="8" xfId="3" applyFont="1" applyBorder="1" applyAlignment="1">
      <alignment horizontal="left" vertical="top" wrapText="1" indent="1"/>
    </xf>
    <xf numFmtId="166" fontId="14" fillId="0" borderId="0" xfId="1" applyNumberFormat="1" applyFont="1" applyFill="1" applyBorder="1" applyAlignment="1">
      <alignment horizontal="right"/>
    </xf>
    <xf numFmtId="166" fontId="14" fillId="0" borderId="8" xfId="1" applyNumberFormat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0" fontId="2" fillId="0" borderId="8" xfId="3" applyFont="1" applyBorder="1" applyAlignment="1">
      <alignment horizontal="left"/>
    </xf>
    <xf numFmtId="0" fontId="13" fillId="0" borderId="7" xfId="3" applyFont="1" applyBorder="1" applyAlignment="1">
      <alignment horizontal="left" vertical="top" wrapText="1" indent="1"/>
    </xf>
    <xf numFmtId="0" fontId="12" fillId="0" borderId="8" xfId="3" applyFont="1" applyBorder="1" applyAlignment="1">
      <alignment horizontal="right" indent="1"/>
    </xf>
    <xf numFmtId="0" fontId="13" fillId="0" borderId="9" xfId="3" applyFont="1" applyBorder="1" applyAlignment="1">
      <alignment horizontal="left" wrapText="1" indent="1"/>
    </xf>
    <xf numFmtId="0" fontId="13" fillId="0" borderId="11" xfId="3" applyFont="1" applyBorder="1" applyAlignment="1">
      <alignment horizontal="left" wrapText="1" indent="1"/>
    </xf>
    <xf numFmtId="166" fontId="15" fillId="0" borderId="10" xfId="1" applyNumberFormat="1" applyFont="1" applyFill="1" applyBorder="1" applyAlignment="1">
      <alignment horizontal="left"/>
    </xf>
    <xf numFmtId="165" fontId="14" fillId="0" borderId="11" xfId="1" applyNumberFormat="1" applyFont="1" applyFill="1" applyBorder="1" applyAlignment="1">
      <alignment horizontal="right"/>
    </xf>
    <xf numFmtId="0" fontId="2" fillId="0" borderId="10" xfId="3" applyFont="1" applyBorder="1" applyAlignment="1">
      <alignment horizontal="left"/>
    </xf>
    <xf numFmtId="0" fontId="1" fillId="0" borderId="6" xfId="3" applyBorder="1" applyAlignment="1">
      <alignment horizontal="right"/>
    </xf>
    <xf numFmtId="0" fontId="13" fillId="0" borderId="7" xfId="3" applyFont="1" applyBorder="1" applyAlignment="1">
      <alignment horizontal="right" wrapText="1" indent="1"/>
    </xf>
    <xf numFmtId="0" fontId="1" fillId="0" borderId="0" xfId="3" quotePrefix="1" applyAlignment="1">
      <alignment horizontal="right" vertical="top" wrapText="1"/>
    </xf>
    <xf numFmtId="0" fontId="0" fillId="0" borderId="0" xfId="3" quotePrefix="1" applyFont="1" applyAlignment="1">
      <alignment horizontal="right" vertical="center" wrapText="1" indent="1"/>
    </xf>
    <xf numFmtId="0" fontId="1" fillId="0" borderId="0" xfId="3" applyAlignment="1">
      <alignment horizontal="left" vertical="center"/>
    </xf>
    <xf numFmtId="0" fontId="1" fillId="0" borderId="8" xfId="3" applyBorder="1" applyAlignment="1">
      <alignment horizontal="left" vertical="center"/>
    </xf>
    <xf numFmtId="166" fontId="15" fillId="0" borderId="0" xfId="1" applyNumberFormat="1" applyFont="1" applyFill="1" applyBorder="1" applyAlignment="1">
      <alignment horizontal="right"/>
    </xf>
    <xf numFmtId="166" fontId="15" fillId="0" borderId="8" xfId="1" applyNumberFormat="1" applyFont="1" applyFill="1" applyBorder="1" applyAlignment="1">
      <alignment horizontal="left"/>
    </xf>
    <xf numFmtId="0" fontId="1" fillId="0" borderId="0" xfId="3" quotePrefix="1" applyAlignment="1">
      <alignment horizontal="right" vertical="center" wrapText="1" indent="1"/>
    </xf>
    <xf numFmtId="166" fontId="15" fillId="0" borderId="0" xfId="1" applyNumberFormat="1" applyFont="1" applyFill="1" applyBorder="1" applyAlignment="1">
      <alignment horizontal="left"/>
    </xf>
    <xf numFmtId="0" fontId="1" fillId="0" borderId="0" xfId="3" applyAlignment="1">
      <alignment horizontal="left" indent="1"/>
    </xf>
    <xf numFmtId="165" fontId="15" fillId="0" borderId="8" xfId="1" applyNumberFormat="1" applyFont="1" applyFill="1" applyBorder="1" applyAlignment="1">
      <alignment horizontal="center"/>
    </xf>
    <xf numFmtId="0" fontId="1" fillId="0" borderId="8" xfId="3" applyBorder="1" applyAlignment="1">
      <alignment horizontal="left"/>
    </xf>
    <xf numFmtId="0" fontId="12" fillId="0" borderId="7" xfId="3" applyFont="1" applyBorder="1" applyAlignment="1">
      <alignment horizontal="left" indent="1"/>
    </xf>
    <xf numFmtId="0" fontId="12" fillId="0" borderId="0" xfId="3" quotePrefix="1" applyFont="1" applyAlignment="1">
      <alignment vertical="top" wrapText="1"/>
    </xf>
    <xf numFmtId="0" fontId="12" fillId="0" borderId="0" xfId="3" applyFont="1" applyAlignment="1">
      <alignment horizontal="right"/>
    </xf>
    <xf numFmtId="0" fontId="12" fillId="0" borderId="8" xfId="3" applyFont="1" applyBorder="1" applyAlignment="1">
      <alignment horizontal="right" vertical="top" indent="1"/>
    </xf>
    <xf numFmtId="0" fontId="12" fillId="0" borderId="9" xfId="3" applyFont="1" applyBorder="1" applyAlignment="1">
      <alignment horizontal="left" indent="1"/>
    </xf>
    <xf numFmtId="0" fontId="12" fillId="0" borderId="11" xfId="3" quotePrefix="1" applyFont="1" applyBorder="1" applyAlignment="1">
      <alignment vertical="top" wrapText="1"/>
    </xf>
    <xf numFmtId="0" fontId="12" fillId="0" borderId="11" xfId="3" applyFont="1" applyBorder="1" applyAlignment="1">
      <alignment horizontal="right"/>
    </xf>
    <xf numFmtId="0" fontId="12" fillId="0" borderId="10" xfId="3" applyFont="1" applyBorder="1" applyAlignment="1">
      <alignment horizontal="right" vertical="top"/>
    </xf>
    <xf numFmtId="3" fontId="1" fillId="0" borderId="7" xfId="3" applyNumberFormat="1" applyBorder="1" applyAlignment="1">
      <alignment vertical="top" wrapText="1"/>
    </xf>
    <xf numFmtId="169" fontId="1" fillId="0" borderId="0" xfId="1" applyNumberFormat="1" applyFont="1" applyFill="1" applyBorder="1" applyAlignment="1">
      <alignment vertical="top" wrapText="1"/>
    </xf>
    <xf numFmtId="0" fontId="1" fillId="0" borderId="0" xfId="3" applyAlignment="1">
      <alignment vertical="top" wrapText="1"/>
    </xf>
    <xf numFmtId="0" fontId="12" fillId="0" borderId="8" xfId="3" applyFont="1" applyBorder="1" applyAlignment="1">
      <alignment horizontal="right"/>
    </xf>
    <xf numFmtId="169" fontId="14" fillId="0" borderId="0" xfId="1" applyNumberFormat="1" applyFont="1" applyFill="1" applyBorder="1" applyAlignment="1">
      <alignment horizontal="right"/>
    </xf>
    <xf numFmtId="0" fontId="17" fillId="0" borderId="7" xfId="3" applyFont="1" applyBorder="1" applyAlignment="1">
      <alignment horizontal="left" wrapText="1" indent="1"/>
    </xf>
    <xf numFmtId="0" fontId="17" fillId="0" borderId="0" xfId="3" applyFont="1" applyAlignment="1">
      <alignment horizontal="left" wrapText="1" indent="1"/>
    </xf>
    <xf numFmtId="0" fontId="13" fillId="0" borderId="9" xfId="3" applyFont="1" applyBorder="1" applyAlignment="1">
      <alignment vertical="top" wrapText="1"/>
    </xf>
    <xf numFmtId="0" fontId="13" fillId="0" borderId="11" xfId="3" applyFont="1" applyBorder="1" applyAlignment="1">
      <alignment vertical="top" wrapText="1"/>
    </xf>
    <xf numFmtId="0" fontId="12" fillId="0" borderId="10" xfId="3" applyFont="1" applyBorder="1" applyAlignment="1">
      <alignment horizontal="left"/>
    </xf>
    <xf numFmtId="169" fontId="14" fillId="0" borderId="11" xfId="1" applyNumberFormat="1" applyFont="1" applyFill="1" applyBorder="1" applyAlignment="1">
      <alignment horizontal="right"/>
    </xf>
    <xf numFmtId="0" fontId="1" fillId="0" borderId="5" xfId="3" quotePrefix="1" applyBorder="1" applyAlignment="1">
      <alignment horizontal="center" vertical="top" wrapText="1"/>
    </xf>
    <xf numFmtId="0" fontId="1" fillId="0" borderId="5" xfId="3" applyBorder="1"/>
    <xf numFmtId="0" fontId="14" fillId="0" borderId="6" xfId="1" quotePrefix="1" applyNumberFormat="1" applyFont="1" applyFill="1" applyBorder="1" applyAlignment="1">
      <alignment horizontal="center"/>
    </xf>
    <xf numFmtId="0" fontId="14" fillId="0" borderId="5" xfId="1" quotePrefix="1" applyNumberFormat="1" applyFont="1" applyFill="1" applyBorder="1" applyAlignment="1">
      <alignment horizontal="right"/>
    </xf>
    <xf numFmtId="170" fontId="9" fillId="0" borderId="0" xfId="1" applyNumberFormat="1" applyFont="1" applyFill="1" applyBorder="1" applyAlignment="1">
      <alignment horizontal="right"/>
    </xf>
    <xf numFmtId="0" fontId="13" fillId="0" borderId="7" xfId="3" applyFont="1" applyBorder="1" applyAlignment="1">
      <alignment vertical="top" wrapText="1"/>
    </xf>
    <xf numFmtId="0" fontId="13" fillId="0" borderId="0" xfId="3" applyFont="1" applyAlignment="1">
      <alignment horizontal="center" vertical="top" wrapText="1"/>
    </xf>
    <xf numFmtId="0" fontId="14" fillId="0" borderId="8" xfId="1" quotePrefix="1" applyNumberFormat="1" applyFont="1" applyFill="1" applyBorder="1" applyAlignment="1">
      <alignment horizontal="right"/>
    </xf>
    <xf numFmtId="170" fontId="14" fillId="0" borderId="0" xfId="1" applyNumberFormat="1" applyFont="1" applyFill="1" applyBorder="1" applyAlignment="1">
      <alignment horizontal="right"/>
    </xf>
    <xf numFmtId="0" fontId="13" fillId="0" borderId="1" xfId="3" applyFont="1" applyBorder="1" applyAlignment="1">
      <alignment horizontal="center" vertical="top" wrapText="1"/>
    </xf>
    <xf numFmtId="0" fontId="13" fillId="0" borderId="3" xfId="3" applyFont="1" applyBorder="1" applyAlignment="1">
      <alignment horizontal="center" vertical="top" wrapText="1"/>
    </xf>
    <xf numFmtId="0" fontId="13" fillId="0" borderId="12" xfId="3" applyFont="1" applyBorder="1" applyAlignment="1">
      <alignment horizontal="center" vertical="top" wrapText="1"/>
    </xf>
    <xf numFmtId="0" fontId="1" fillId="0" borderId="12" xfId="3" applyBorder="1" applyAlignment="1">
      <alignment horizontal="center" vertical="top" wrapText="1"/>
    </xf>
    <xf numFmtId="170" fontId="1" fillId="0" borderId="12" xfId="3" applyNumberFormat="1" applyBorder="1" applyAlignment="1">
      <alignment vertical="top" wrapText="1"/>
    </xf>
    <xf numFmtId="170" fontId="1" fillId="0" borderId="12" xfId="5" applyNumberFormat="1" applyBorder="1" applyAlignment="1">
      <alignment vertical="top" wrapText="1"/>
    </xf>
    <xf numFmtId="0" fontId="14" fillId="0" borderId="8" xfId="1" quotePrefix="1" applyNumberFormat="1" applyFont="1" applyFill="1" applyBorder="1" applyAlignment="1">
      <alignment horizontal="right" indent="1"/>
    </xf>
    <xf numFmtId="0" fontId="18" fillId="0" borderId="2" xfId="3" applyFont="1" applyBorder="1" applyAlignment="1">
      <alignment horizontal="center" vertical="top" wrapText="1" readingOrder="1"/>
    </xf>
    <xf numFmtId="0" fontId="15" fillId="0" borderId="10" xfId="1" quotePrefix="1" applyNumberFormat="1" applyFont="1" applyFill="1" applyBorder="1" applyAlignment="1">
      <alignment horizontal="center"/>
    </xf>
    <xf numFmtId="170" fontId="15" fillId="0" borderId="11" xfId="1" applyNumberFormat="1" applyFont="1" applyFill="1" applyBorder="1" applyAlignment="1">
      <alignment horizontal="right"/>
    </xf>
    <xf numFmtId="0" fontId="18" fillId="0" borderId="0" xfId="3" applyFont="1" applyAlignment="1">
      <alignment horizontal="center" wrapText="1" readingOrder="1"/>
    </xf>
    <xf numFmtId="0" fontId="18" fillId="0" borderId="0" xfId="3" applyFont="1" applyAlignment="1">
      <alignment horizontal="center" readingOrder="1"/>
    </xf>
    <xf numFmtId="0" fontId="18" fillId="0" borderId="0" xfId="3" applyFont="1" applyAlignment="1">
      <alignment horizontal="left" wrapText="1" indent="1" readingOrder="1"/>
    </xf>
    <xf numFmtId="3" fontId="16" fillId="0" borderId="0" xfId="6" applyNumberFormat="1" applyFont="1" applyAlignment="1">
      <alignment horizontal="left" vertical="center"/>
    </xf>
    <xf numFmtId="0" fontId="20" fillId="0" borderId="0" xfId="2" applyFont="1" applyFill="1" applyBorder="1" applyAlignment="1">
      <alignment horizontal="center" vertical="top" readingOrder="1"/>
    </xf>
    <xf numFmtId="0" fontId="18" fillId="0" borderId="0" xfId="3" applyFont="1" applyAlignment="1">
      <alignment horizontal="center" vertical="top" wrapText="1" readingOrder="1"/>
    </xf>
    <xf numFmtId="0" fontId="21" fillId="0" borderId="0" xfId="3" applyFont="1" applyAlignment="1">
      <alignment horizontal="left" vertical="center" wrapText="1" readingOrder="1"/>
    </xf>
    <xf numFmtId="0" fontId="23" fillId="0" borderId="0" xfId="3" applyFont="1" applyAlignment="1">
      <alignment horizontal="left" vertical="center" readingOrder="1"/>
    </xf>
    <xf numFmtId="0" fontId="24" fillId="0" borderId="0" xfId="3" applyFont="1"/>
    <xf numFmtId="0" fontId="23" fillId="0" borderId="0" xfId="7" applyFont="1" applyAlignment="1">
      <alignment horizontal="left" vertical="center" wrapText="1"/>
    </xf>
    <xf numFmtId="0" fontId="23" fillId="0" borderId="0" xfId="3" applyFont="1" applyAlignment="1">
      <alignment horizontal="left" vertical="center" wrapText="1" readingOrder="1"/>
    </xf>
    <xf numFmtId="0" fontId="23" fillId="0" borderId="0" xfId="7" applyFont="1" applyAlignment="1">
      <alignment horizontal="left" vertical="center"/>
    </xf>
    <xf numFmtId="0" fontId="25" fillId="0" borderId="0" xfId="7" applyFont="1" applyAlignment="1">
      <alignment vertical="center" wrapText="1"/>
    </xf>
    <xf numFmtId="0" fontId="24" fillId="0" borderId="0" xfId="6" quotePrefix="1" applyFont="1"/>
    <xf numFmtId="0" fontId="26" fillId="0" borderId="0" xfId="3" applyFont="1" applyAlignment="1">
      <alignment horizontal="left" vertical="center" wrapText="1" readingOrder="1"/>
    </xf>
    <xf numFmtId="0" fontId="27" fillId="0" borderId="0" xfId="3" quotePrefix="1" applyFont="1" applyAlignment="1">
      <alignment horizontal="left" vertical="center" wrapText="1" readingOrder="1"/>
    </xf>
    <xf numFmtId="0" fontId="1" fillId="0" borderId="0" xfId="3" applyAlignment="1">
      <alignment horizontal="left" vertical="center" wrapText="1" readingOrder="1"/>
    </xf>
    <xf numFmtId="0" fontId="25" fillId="0" borderId="0" xfId="3" quotePrefix="1" applyFont="1" applyAlignment="1">
      <alignment horizontal="left" vertical="center" wrapText="1"/>
    </xf>
    <xf numFmtId="0" fontId="26" fillId="0" borderId="0" xfId="3" applyFont="1" applyAlignment="1">
      <alignment horizontal="left" vertical="top" wrapText="1" indent="1" readingOrder="1"/>
    </xf>
    <xf numFmtId="0" fontId="2" fillId="0" borderId="0" xfId="3" quotePrefix="1" applyFont="1" applyAlignment="1">
      <alignment horizontal="left" vertical="center" wrapText="1"/>
    </xf>
    <xf numFmtId="0" fontId="2" fillId="0" borderId="0" xfId="3" applyFont="1" applyAlignment="1">
      <alignment horizontal="left"/>
    </xf>
    <xf numFmtId="0" fontId="2" fillId="0" borderId="0" xfId="6" quotePrefix="1" applyFont="1" applyAlignment="1">
      <alignment horizontal="left"/>
    </xf>
    <xf numFmtId="0" fontId="3" fillId="0" borderId="9" xfId="3" quotePrefix="1" applyFont="1" applyBorder="1" applyAlignment="1">
      <alignment horizontal="center"/>
    </xf>
    <xf numFmtId="0" fontId="3" fillId="0" borderId="10" xfId="3" quotePrefix="1" applyFont="1" applyBorder="1" applyAlignment="1">
      <alignment horizontal="center"/>
    </xf>
  </cellXfs>
  <cellStyles count="8">
    <cellStyle name="Comma" xfId="1" builtinId="3"/>
    <cellStyle name="Currency 3" xfId="4" xr:uid="{011774AA-D9C6-4F73-BB09-68F5A3BB98BB}"/>
    <cellStyle name="Hyperlink" xfId="2" builtinId="8"/>
    <cellStyle name="Normal" xfId="0" builtinId="0"/>
    <cellStyle name="Normal 19 2" xfId="7" xr:uid="{76ABE2EA-84F4-44F2-9361-19BBF50B5002}"/>
    <cellStyle name="Normal 2" xfId="6" xr:uid="{88620198-8813-40FC-851C-235F89B60BAA}"/>
    <cellStyle name="Normal 20" xfId="3" xr:uid="{1DF2FB21-F5F8-46FB-A69E-F6FCB16942CF}"/>
    <cellStyle name="Normal 20 2" xfId="5" xr:uid="{945152E3-A5C5-48CD-AF83-313732EED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43131</xdr:colOff>
      <xdr:row>0</xdr:row>
      <xdr:rowOff>172528</xdr:rowOff>
    </xdr:from>
    <xdr:to>
      <xdr:col>1</xdr:col>
      <xdr:colOff>838035</xdr:colOff>
      <xdr:row>4</xdr:row>
      <xdr:rowOff>170484</xdr:rowOff>
    </xdr:to>
    <xdr:pic>
      <xdr:nvPicPr>
        <xdr:cNvPr id="2" name="Picture 1" descr="PG&amp;E logo">
          <a:extLst>
            <a:ext uri="{FF2B5EF4-FFF2-40B4-BE49-F238E27FC236}">
              <a16:creationId xmlns:a16="http://schemas.microsoft.com/office/drawing/2014/main" id="{6D8958F5-A468-438A-A544-7B97C847A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31" y="172528"/>
          <a:ext cx="794904" cy="79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ge.com/b2b/energysupply/qualifyingfacilities/AB16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9B2D4-1AEA-4361-AF59-4E5455EDE82B}">
  <sheetPr>
    <tabColor theme="3" tint="0.59999389629810485"/>
    <pageSetUpPr fitToPage="1"/>
  </sheetPr>
  <dimension ref="B1:O69"/>
  <sheetViews>
    <sheetView showGridLines="0" tabSelected="1" zoomScale="90" zoomScaleNormal="90" zoomScaleSheetLayoutView="100" zoomScalePageLayoutView="90" workbookViewId="0">
      <selection activeCell="H10" sqref="H10"/>
    </sheetView>
  </sheetViews>
  <sheetFormatPr defaultColWidth="8.85546875" defaultRowHeight="9" x14ac:dyDescent="0.15"/>
  <cols>
    <col min="1" max="1" width="2.85546875" style="1" customWidth="1"/>
    <col min="2" max="6" width="17.7109375" style="1" customWidth="1"/>
    <col min="7" max="7" width="17.7109375" style="16" customWidth="1"/>
    <col min="8" max="8" width="14" style="16" customWidth="1"/>
    <col min="9" max="9" width="18" style="1" customWidth="1"/>
    <col min="10" max="10" width="12.28515625" style="1" customWidth="1"/>
    <col min="11" max="16384" width="8.85546875" style="1"/>
  </cols>
  <sheetData>
    <row r="1" spans="2:12" ht="15" customHeight="1" x14ac:dyDescent="0.25">
      <c r="C1" s="2"/>
      <c r="D1" s="2"/>
      <c r="E1" s="2" t="s">
        <v>0</v>
      </c>
      <c r="F1" s="2"/>
      <c r="G1" s="2"/>
      <c r="H1" s="2"/>
      <c r="I1" s="2"/>
    </row>
    <row r="2" spans="2:12" ht="16.5" customHeight="1" x14ac:dyDescent="0.25">
      <c r="C2" s="3"/>
      <c r="D2" s="3"/>
      <c r="E2" s="3" t="s">
        <v>1</v>
      </c>
      <c r="F2" s="3"/>
      <c r="G2" s="3"/>
      <c r="H2" s="3"/>
      <c r="I2" s="3"/>
    </row>
    <row r="3" spans="2:12" ht="16.5" customHeight="1" x14ac:dyDescent="0.25">
      <c r="C3" s="4"/>
      <c r="D3" s="4"/>
      <c r="E3" s="4" t="str">
        <f>"EFFECTIVE "&amp;TEXT(DATE(YEAR(B7),MONTH(B7),DAY(B7)),"mmmm")&amp;" "&amp;DAY(B7)&amp;" - "&amp;DAY(EOMONTH(B7,0))&amp;", "&amp;YEAR(B7)&amp;""</f>
        <v>EFFECTIVE October 1 - 31, 2026</v>
      </c>
      <c r="F3" s="4"/>
      <c r="G3" s="4"/>
      <c r="H3" s="4"/>
      <c r="I3" s="4"/>
    </row>
    <row r="4" spans="2:12" ht="15" customHeight="1" x14ac:dyDescent="0.25">
      <c r="C4" s="2"/>
      <c r="D4" s="2"/>
      <c r="E4" s="2" t="s">
        <v>34</v>
      </c>
      <c r="F4" s="2"/>
      <c r="G4" s="2"/>
      <c r="H4" s="2"/>
      <c r="I4" s="2"/>
      <c r="J4" s="5"/>
      <c r="K4" s="5"/>
      <c r="L4" s="5"/>
    </row>
    <row r="5" spans="2:12" ht="15" customHeight="1" x14ac:dyDescent="0.15">
      <c r="C5" s="6"/>
      <c r="D5" s="6"/>
      <c r="E5" s="7" t="s">
        <v>2</v>
      </c>
      <c r="F5" s="6"/>
      <c r="G5" s="6"/>
      <c r="H5" s="6"/>
      <c r="I5" s="6"/>
    </row>
    <row r="6" spans="2:12" ht="6.75" customHeight="1" x14ac:dyDescent="0.15">
      <c r="G6" s="1"/>
      <c r="H6" s="1"/>
    </row>
    <row r="7" spans="2:12" ht="15" customHeight="1" x14ac:dyDescent="0.15">
      <c r="B7" s="8">
        <v>46296</v>
      </c>
      <c r="C7" s="9"/>
      <c r="D7" s="9"/>
      <c r="E7" s="9"/>
      <c r="F7" s="9"/>
      <c r="G7" s="9"/>
      <c r="H7" s="9"/>
      <c r="I7" s="10"/>
    </row>
    <row r="8" spans="2:12" ht="15" customHeight="1" x14ac:dyDescent="0.25">
      <c r="B8" s="11" t="s">
        <v>3</v>
      </c>
      <c r="C8" s="12"/>
      <c r="D8" s="13"/>
      <c r="E8" s="13"/>
      <c r="F8" s="14"/>
      <c r="G8" s="15"/>
      <c r="I8" s="17"/>
    </row>
    <row r="9" spans="2:12" ht="19.7" customHeight="1" x14ac:dyDescent="0.25">
      <c r="B9" s="18" t="s">
        <v>4</v>
      </c>
      <c r="C9" s="19"/>
      <c r="D9" s="19"/>
      <c r="E9" s="19"/>
      <c r="F9" s="19"/>
      <c r="G9" s="20"/>
      <c r="H9" s="124" t="s">
        <v>5</v>
      </c>
      <c r="I9" s="125"/>
    </row>
    <row r="10" spans="2:12" ht="15" customHeight="1" x14ac:dyDescent="0.2">
      <c r="B10" s="21" t="s">
        <v>6</v>
      </c>
      <c r="C10" s="22"/>
      <c r="D10" s="22"/>
      <c r="E10" s="22"/>
      <c r="F10" s="22"/>
      <c r="G10" s="23"/>
      <c r="H10" s="24">
        <f>ROUND(((H15+H23)/1000000*H28)+H46,6)</f>
        <v>4.6538999999999997E-2</v>
      </c>
      <c r="I10" s="25" t="s">
        <v>7</v>
      </c>
      <c r="J10" s="26"/>
    </row>
    <row r="11" spans="2:12" ht="15" customHeight="1" x14ac:dyDescent="0.2">
      <c r="B11" s="27"/>
      <c r="C11" s="27"/>
      <c r="D11" s="27"/>
      <c r="E11" s="27"/>
      <c r="F11" s="27"/>
      <c r="G11" s="28"/>
      <c r="H11" s="29"/>
      <c r="I11" s="30"/>
      <c r="J11" s="30"/>
    </row>
    <row r="12" spans="2:12" ht="15" customHeight="1" x14ac:dyDescent="0.2">
      <c r="B12" s="31" t="s">
        <v>8</v>
      </c>
      <c r="C12" s="32"/>
      <c r="D12" s="33"/>
      <c r="E12" s="33"/>
      <c r="F12" s="14"/>
      <c r="G12" s="34"/>
      <c r="H12" s="35"/>
      <c r="I12" s="36"/>
    </row>
    <row r="13" spans="2:12" ht="15" customHeight="1" x14ac:dyDescent="0.2">
      <c r="B13" s="37" t="s">
        <v>9</v>
      </c>
      <c r="C13" s="38"/>
      <c r="D13" s="38"/>
      <c r="E13" s="38"/>
      <c r="F13" s="38"/>
      <c r="G13" s="39"/>
      <c r="H13" s="40"/>
      <c r="I13" s="41"/>
    </row>
    <row r="14" spans="2:12" ht="15" customHeight="1" x14ac:dyDescent="0.2">
      <c r="B14" s="37" t="s">
        <v>10</v>
      </c>
      <c r="C14" s="38"/>
      <c r="D14" s="38"/>
      <c r="E14" s="38"/>
      <c r="F14" s="38"/>
      <c r="G14" s="39"/>
      <c r="H14" s="42"/>
      <c r="I14" s="43"/>
    </row>
    <row r="15" spans="2:12" ht="15" customHeight="1" x14ac:dyDescent="0.2">
      <c r="B15" s="44"/>
      <c r="C15" s="38"/>
      <c r="D15" s="38"/>
      <c r="E15" s="38"/>
      <c r="F15" s="27"/>
      <c r="G15" s="45" t="s">
        <v>8</v>
      </c>
      <c r="H15" s="40">
        <v>3.5766666666666667</v>
      </c>
      <c r="I15" s="41" t="s">
        <v>11</v>
      </c>
    </row>
    <row r="16" spans="2:12" ht="15" customHeight="1" x14ac:dyDescent="0.2">
      <c r="B16" s="46"/>
      <c r="C16" s="47"/>
      <c r="D16" s="47"/>
      <c r="E16" s="47"/>
      <c r="F16" s="47"/>
      <c r="G16" s="48"/>
      <c r="H16" s="49"/>
      <c r="I16" s="50"/>
    </row>
    <row r="17" spans="2:15" ht="15" customHeight="1" x14ac:dyDescent="0.2">
      <c r="B17" s="31" t="s">
        <v>12</v>
      </c>
      <c r="C17" s="33"/>
      <c r="D17" s="33"/>
      <c r="E17" s="33"/>
      <c r="F17" s="14"/>
      <c r="G17" s="51"/>
      <c r="H17" s="35"/>
      <c r="I17" s="36"/>
    </row>
    <row r="18" spans="2:15" ht="15" customHeight="1" x14ac:dyDescent="0.2">
      <c r="B18" s="37" t="s">
        <v>13</v>
      </c>
      <c r="C18" s="38"/>
      <c r="D18" s="38"/>
      <c r="E18" s="38"/>
      <c r="F18" s="38"/>
      <c r="G18" s="39"/>
      <c r="H18" s="42"/>
      <c r="I18" s="43"/>
    </row>
    <row r="19" spans="2:15" ht="15" customHeight="1" x14ac:dyDescent="0.2">
      <c r="B19" s="37" t="s">
        <v>14</v>
      </c>
      <c r="C19" s="38"/>
      <c r="D19" s="38"/>
      <c r="E19" s="38"/>
      <c r="F19" s="38"/>
      <c r="G19" s="39"/>
      <c r="H19" s="42"/>
      <c r="I19" s="43"/>
    </row>
    <row r="20" spans="2:15" ht="15" customHeight="1" x14ac:dyDescent="0.2">
      <c r="B20" s="52"/>
      <c r="D20" s="53"/>
      <c r="E20" s="54" t="s">
        <v>15</v>
      </c>
      <c r="F20" s="55" t="s">
        <v>35</v>
      </c>
      <c r="G20" s="56"/>
      <c r="H20" s="57">
        <v>2.5417999999999998</v>
      </c>
      <c r="I20" s="58" t="s">
        <v>11</v>
      </c>
    </row>
    <row r="21" spans="2:15" ht="15" customHeight="1" x14ac:dyDescent="0.2">
      <c r="B21" s="52"/>
      <c r="D21" s="53"/>
      <c r="E21" s="59" t="s">
        <v>16</v>
      </c>
      <c r="F21" s="55" t="s">
        <v>36</v>
      </c>
      <c r="G21" s="56"/>
      <c r="H21" s="57">
        <v>1.44E-2</v>
      </c>
      <c r="I21" s="58" t="s">
        <v>11</v>
      </c>
    </row>
    <row r="22" spans="2:15" ht="15" customHeight="1" x14ac:dyDescent="0.2">
      <c r="B22" s="52"/>
      <c r="C22" s="53"/>
      <c r="D22" s="60"/>
      <c r="E22" s="60"/>
      <c r="F22" s="61"/>
      <c r="G22" s="62"/>
      <c r="H22" s="60"/>
      <c r="I22" s="63"/>
    </row>
    <row r="23" spans="2:15" ht="15" customHeight="1" x14ac:dyDescent="0.2">
      <c r="B23" s="64"/>
      <c r="C23" s="65"/>
      <c r="D23" s="65"/>
      <c r="E23" s="65"/>
      <c r="F23" s="66"/>
      <c r="G23" s="67" t="s">
        <v>17</v>
      </c>
      <c r="H23" s="40">
        <f>$H$20+$H$21</f>
        <v>2.5562</v>
      </c>
      <c r="I23" s="41" t="s">
        <v>11</v>
      </c>
    </row>
    <row r="24" spans="2:15" ht="15" customHeight="1" x14ac:dyDescent="0.2">
      <c r="B24" s="68"/>
      <c r="C24" s="69"/>
      <c r="D24" s="69"/>
      <c r="E24" s="69"/>
      <c r="F24" s="70"/>
      <c r="G24" s="71"/>
      <c r="H24" s="49"/>
      <c r="I24" s="50"/>
    </row>
    <row r="25" spans="2:15" ht="15" customHeight="1" x14ac:dyDescent="0.2">
      <c r="B25" s="31" t="s">
        <v>18</v>
      </c>
      <c r="C25" s="33"/>
      <c r="D25" s="33"/>
      <c r="E25" s="33"/>
      <c r="F25" s="14"/>
      <c r="G25" s="34"/>
      <c r="H25" s="35"/>
      <c r="I25" s="36"/>
    </row>
    <row r="26" spans="2:15" ht="15" customHeight="1" x14ac:dyDescent="0.2">
      <c r="B26" s="37" t="s">
        <v>19</v>
      </c>
      <c r="C26" s="38"/>
      <c r="D26" s="38"/>
      <c r="E26" s="38"/>
      <c r="F26" s="38"/>
      <c r="G26" s="39"/>
      <c r="H26" s="42"/>
      <c r="I26" s="43"/>
    </row>
    <row r="27" spans="2:15" ht="15" customHeight="1" x14ac:dyDescent="0.2">
      <c r="B27" s="72"/>
      <c r="C27" s="73"/>
      <c r="D27" s="73">
        <v>6924</v>
      </c>
      <c r="E27" s="74" t="s">
        <v>20</v>
      </c>
      <c r="F27" s="27"/>
      <c r="G27" s="75"/>
      <c r="H27" s="76"/>
      <c r="I27" s="41"/>
      <c r="J27" s="77"/>
      <c r="K27" s="78"/>
      <c r="L27" s="78"/>
      <c r="M27" s="78"/>
      <c r="N27" s="78"/>
      <c r="O27" s="78"/>
    </row>
    <row r="28" spans="2:15" ht="15" customHeight="1" x14ac:dyDescent="0.2">
      <c r="B28" s="72"/>
      <c r="C28" s="73"/>
      <c r="D28" s="74"/>
      <c r="E28" s="74"/>
      <c r="F28" s="27"/>
      <c r="G28" s="45" t="s">
        <v>21</v>
      </c>
      <c r="H28" s="76">
        <f>$D$27</f>
        <v>6924</v>
      </c>
      <c r="I28" s="41" t="s">
        <v>20</v>
      </c>
      <c r="J28" s="78"/>
      <c r="K28" s="78"/>
      <c r="L28" s="78"/>
      <c r="M28" s="78"/>
      <c r="N28" s="78"/>
      <c r="O28" s="78"/>
    </row>
    <row r="29" spans="2:15" ht="15" customHeight="1" x14ac:dyDescent="0.2">
      <c r="B29" s="79"/>
      <c r="C29" s="80"/>
      <c r="D29" s="80"/>
      <c r="E29" s="80"/>
      <c r="F29" s="80"/>
      <c r="G29" s="81"/>
      <c r="H29" s="82"/>
      <c r="I29" s="50"/>
    </row>
    <row r="30" spans="2:15" ht="15" customHeight="1" x14ac:dyDescent="0.2">
      <c r="B30" s="31" t="s">
        <v>22</v>
      </c>
      <c r="C30" s="83"/>
      <c r="D30" s="83"/>
      <c r="E30" s="84"/>
      <c r="F30" s="84"/>
      <c r="G30" s="85"/>
      <c r="H30" s="86"/>
      <c r="I30" s="36"/>
    </row>
    <row r="31" spans="2:15" ht="15" customHeight="1" x14ac:dyDescent="0.2">
      <c r="B31" s="37" t="s">
        <v>23</v>
      </c>
      <c r="C31" s="38"/>
      <c r="D31" s="38"/>
      <c r="E31" s="38"/>
      <c r="F31" s="38"/>
      <c r="G31" s="39"/>
      <c r="H31" s="87"/>
      <c r="I31" s="43"/>
    </row>
    <row r="32" spans="2:15" ht="15" customHeight="1" x14ac:dyDescent="0.2">
      <c r="B32" s="37" t="s">
        <v>24</v>
      </c>
      <c r="C32" s="38"/>
      <c r="D32" s="38"/>
      <c r="E32" s="38"/>
      <c r="F32" s="38"/>
      <c r="G32" s="39"/>
      <c r="H32" s="87"/>
      <c r="I32" s="43"/>
    </row>
    <row r="33" spans="2:9" ht="15" customHeight="1" x14ac:dyDescent="0.2">
      <c r="B33" s="88"/>
      <c r="C33" s="89"/>
      <c r="D33" s="89"/>
      <c r="E33" s="27"/>
      <c r="F33" s="27"/>
      <c r="G33" s="90"/>
      <c r="H33" s="91"/>
      <c r="I33" s="41"/>
    </row>
    <row r="34" spans="2:9" ht="15" customHeight="1" x14ac:dyDescent="0.2">
      <c r="B34" s="88"/>
      <c r="C34" s="92" t="s">
        <v>22</v>
      </c>
      <c r="D34" s="93"/>
      <c r="E34" s="27"/>
      <c r="F34" s="27"/>
      <c r="G34" s="90"/>
      <c r="H34" s="91"/>
      <c r="I34" s="41"/>
    </row>
    <row r="35" spans="2:9" ht="15" customHeight="1" x14ac:dyDescent="0.2">
      <c r="B35" s="88"/>
      <c r="C35" s="94" t="s">
        <v>25</v>
      </c>
      <c r="D35" s="94" t="s">
        <v>7</v>
      </c>
      <c r="E35" s="27"/>
      <c r="F35" s="27"/>
      <c r="G35" s="90"/>
      <c r="H35" s="91"/>
      <c r="I35" s="41"/>
    </row>
    <row r="36" spans="2:9" ht="15" customHeight="1" x14ac:dyDescent="0.2">
      <c r="B36" s="88"/>
      <c r="C36" s="95">
        <v>2017</v>
      </c>
      <c r="D36" s="96">
        <v>3.4199999999999999E-3</v>
      </c>
      <c r="E36" s="27"/>
      <c r="F36" s="27"/>
      <c r="G36" s="90"/>
      <c r="H36" s="91"/>
      <c r="I36" s="41"/>
    </row>
    <row r="37" spans="2:9" ht="15" customHeight="1" x14ac:dyDescent="0.2">
      <c r="B37" s="88"/>
      <c r="C37" s="95">
        <v>2018</v>
      </c>
      <c r="D37" s="96">
        <v>3.49E-3</v>
      </c>
      <c r="E37" s="27"/>
      <c r="F37" s="27"/>
      <c r="G37" s="90"/>
      <c r="H37" s="91"/>
      <c r="I37" s="41"/>
    </row>
    <row r="38" spans="2:9" ht="15" customHeight="1" x14ac:dyDescent="0.2">
      <c r="B38" s="88"/>
      <c r="C38" s="95">
        <v>2019</v>
      </c>
      <c r="D38" s="96">
        <v>3.5599999999999998E-3</v>
      </c>
      <c r="E38" s="27"/>
      <c r="F38" s="27"/>
      <c r="G38" s="90"/>
      <c r="H38" s="91"/>
      <c r="I38" s="41"/>
    </row>
    <row r="39" spans="2:9" ht="15" customHeight="1" x14ac:dyDescent="0.2">
      <c r="B39" s="88"/>
      <c r="C39" s="95">
        <v>2020</v>
      </c>
      <c r="D39" s="96">
        <v>3.64E-3</v>
      </c>
      <c r="E39" s="27"/>
      <c r="F39" s="27"/>
      <c r="G39" s="90"/>
      <c r="H39" s="91"/>
      <c r="I39" s="41"/>
    </row>
    <row r="40" spans="2:9" ht="15" customHeight="1" x14ac:dyDescent="0.2">
      <c r="B40" s="88"/>
      <c r="C40" s="95">
        <v>2021</v>
      </c>
      <c r="D40" s="96">
        <v>3.7100000000000002E-3</v>
      </c>
      <c r="E40" s="27"/>
      <c r="F40" s="27"/>
      <c r="G40" s="90"/>
      <c r="H40" s="91"/>
      <c r="I40" s="41"/>
    </row>
    <row r="41" spans="2:9" ht="15" customHeight="1" x14ac:dyDescent="0.2">
      <c r="B41" s="88"/>
      <c r="C41" s="95">
        <v>2022</v>
      </c>
      <c r="D41" s="96">
        <v>3.7699999999999999E-3</v>
      </c>
      <c r="E41" s="27"/>
      <c r="F41" s="27"/>
      <c r="G41" s="90"/>
      <c r="H41" s="91"/>
      <c r="I41" s="41"/>
    </row>
    <row r="42" spans="2:9" ht="15" customHeight="1" x14ac:dyDescent="0.2">
      <c r="B42" s="88"/>
      <c r="C42" s="95">
        <v>2023</v>
      </c>
      <c r="D42" s="96">
        <v>3.8400000000000001E-3</v>
      </c>
      <c r="E42" s="27"/>
      <c r="F42" s="27"/>
      <c r="G42" s="90"/>
      <c r="H42" s="91"/>
      <c r="I42" s="41"/>
    </row>
    <row r="43" spans="2:9" ht="15" customHeight="1" x14ac:dyDescent="0.2">
      <c r="B43" s="88"/>
      <c r="C43" s="95">
        <v>2024</v>
      </c>
      <c r="D43" s="97">
        <f>1.02*D42</f>
        <v>3.9167999999999998E-3</v>
      </c>
      <c r="E43" s="27"/>
      <c r="F43" s="27"/>
      <c r="G43" s="90"/>
      <c r="H43" s="91"/>
      <c r="I43" s="41"/>
    </row>
    <row r="44" spans="2:9" ht="15" customHeight="1" x14ac:dyDescent="0.2">
      <c r="B44" s="88"/>
      <c r="C44" s="95">
        <v>2025</v>
      </c>
      <c r="D44" s="97">
        <f t="shared" ref="D44:D46" si="0">1.02*D43</f>
        <v>3.9951359999999998E-3</v>
      </c>
      <c r="E44" s="27"/>
      <c r="F44" s="27"/>
      <c r="G44" s="90"/>
      <c r="H44" s="91"/>
      <c r="I44" s="41"/>
    </row>
    <row r="45" spans="2:9" ht="15" customHeight="1" x14ac:dyDescent="0.2">
      <c r="B45" s="88"/>
      <c r="C45" s="95">
        <v>2026</v>
      </c>
      <c r="D45" s="97">
        <f t="shared" si="0"/>
        <v>4.0750387200000002E-3</v>
      </c>
      <c r="E45" s="27"/>
      <c r="F45" s="27"/>
      <c r="G45" s="90"/>
      <c r="H45" s="91"/>
      <c r="I45" s="41"/>
    </row>
    <row r="46" spans="2:9" ht="15" customHeight="1" x14ac:dyDescent="0.2">
      <c r="B46" s="88"/>
      <c r="C46" s="95">
        <v>2027</v>
      </c>
      <c r="D46" s="97">
        <f t="shared" si="0"/>
        <v>4.1565394944E-3</v>
      </c>
      <c r="E46" s="27"/>
      <c r="F46" s="27"/>
      <c r="G46" s="98" t="s">
        <v>22</v>
      </c>
      <c r="H46" s="91">
        <v>4.0750387200000002E-3</v>
      </c>
      <c r="I46" s="41" t="s">
        <v>7</v>
      </c>
    </row>
    <row r="47" spans="2:9" ht="15" customHeight="1" x14ac:dyDescent="0.2">
      <c r="B47" s="79"/>
      <c r="C47" s="99"/>
      <c r="D47" s="99"/>
      <c r="E47" s="80"/>
      <c r="F47" s="80"/>
      <c r="G47" s="100"/>
      <c r="H47" s="101"/>
      <c r="I47" s="50"/>
    </row>
    <row r="48" spans="2:9" ht="15" customHeight="1" x14ac:dyDescent="0.2">
      <c r="C48" s="102"/>
      <c r="D48" s="102"/>
      <c r="E48" s="103" t="s">
        <v>26</v>
      </c>
      <c r="F48" s="104"/>
      <c r="G48" s="104"/>
      <c r="H48" s="104"/>
      <c r="I48" s="104"/>
    </row>
    <row r="49" spans="2:12" ht="15" customHeight="1" x14ac:dyDescent="0.15">
      <c r="C49" s="105"/>
      <c r="D49" s="105"/>
      <c r="E49" s="106" t="s">
        <v>27</v>
      </c>
      <c r="F49" s="107"/>
      <c r="G49" s="107"/>
      <c r="H49" s="107"/>
      <c r="I49" s="107"/>
    </row>
    <row r="50" spans="2:12" ht="15" customHeight="1" x14ac:dyDescent="0.2">
      <c r="C50" s="108"/>
      <c r="D50" s="108"/>
      <c r="E50" s="103" t="s">
        <v>28</v>
      </c>
      <c r="F50" s="102"/>
      <c r="G50" s="102"/>
      <c r="H50" s="102"/>
      <c r="I50" s="102"/>
    </row>
    <row r="51" spans="2:12" ht="15" customHeight="1" x14ac:dyDescent="0.15">
      <c r="B51" s="105" t="s">
        <v>29</v>
      </c>
      <c r="C51" s="108"/>
      <c r="D51" s="108"/>
      <c r="E51" s="105"/>
      <c r="F51" s="105"/>
      <c r="G51" s="105"/>
      <c r="H51" s="105"/>
      <c r="I51" s="105"/>
    </row>
    <row r="52" spans="2:12" ht="11.85" customHeight="1" x14ac:dyDescent="0.2">
      <c r="B52" s="109" t="s">
        <v>30</v>
      </c>
      <c r="C52" s="108"/>
      <c r="D52" s="108"/>
      <c r="E52" s="108"/>
      <c r="F52" s="108"/>
      <c r="G52" s="108"/>
      <c r="H52" s="108"/>
      <c r="I52" s="108"/>
      <c r="J52" s="110"/>
      <c r="K52" s="110"/>
      <c r="L52" s="110"/>
    </row>
    <row r="53" spans="2:12" ht="12.75" customHeight="1" x14ac:dyDescent="0.2">
      <c r="B53" s="109" t="s">
        <v>31</v>
      </c>
      <c r="C53" s="111"/>
      <c r="D53" s="111"/>
      <c r="E53" s="108"/>
      <c r="F53" s="108"/>
      <c r="G53" s="108"/>
      <c r="H53" s="108"/>
      <c r="I53" s="108"/>
      <c r="J53" s="110"/>
      <c r="K53" s="110"/>
      <c r="L53" s="110"/>
    </row>
    <row r="54" spans="2:12" ht="12.75" customHeight="1" x14ac:dyDescent="0.2">
      <c r="B54" s="112"/>
      <c r="C54" s="111"/>
      <c r="D54" s="111"/>
      <c r="E54" s="108"/>
      <c r="F54" s="108"/>
      <c r="G54" s="108"/>
      <c r="H54" s="108"/>
      <c r="I54" s="108"/>
      <c r="J54" s="110"/>
      <c r="K54" s="110"/>
      <c r="L54" s="110"/>
    </row>
    <row r="55" spans="2:12" ht="12.75" customHeight="1" x14ac:dyDescent="0.15">
      <c r="B55" s="113" t="s">
        <v>32</v>
      </c>
      <c r="C55" s="111"/>
      <c r="D55" s="111"/>
      <c r="E55" s="111"/>
      <c r="F55" s="111"/>
      <c r="G55" s="111"/>
      <c r="H55" s="111"/>
      <c r="I55" s="111"/>
      <c r="J55" s="114"/>
      <c r="K55" s="114"/>
      <c r="L55" s="114"/>
    </row>
    <row r="56" spans="2:12" ht="12.75" customHeight="1" x14ac:dyDescent="0.2">
      <c r="B56" s="113" t="s">
        <v>33</v>
      </c>
      <c r="C56" s="115"/>
      <c r="D56" s="115"/>
      <c r="E56" s="111"/>
      <c r="F56" s="111"/>
      <c r="G56" s="111"/>
      <c r="H56" s="111"/>
      <c r="I56" s="111"/>
      <c r="J56" s="114"/>
      <c r="K56" s="114"/>
      <c r="L56" s="114"/>
    </row>
    <row r="57" spans="2:12" ht="16.149999999999999" customHeight="1" x14ac:dyDescent="0.15">
      <c r="B57" s="113"/>
      <c r="C57" s="116"/>
      <c r="D57" s="116"/>
      <c r="E57" s="111"/>
      <c r="F57" s="111"/>
      <c r="G57" s="111"/>
      <c r="H57" s="111"/>
      <c r="I57" s="111"/>
      <c r="J57" s="114"/>
      <c r="K57" s="114"/>
      <c r="L57" s="114"/>
    </row>
    <row r="58" spans="2:12" ht="12.75" customHeight="1" x14ac:dyDescent="0.2">
      <c r="B58" s="115" t="str">
        <f>"NOTE:  PG&amp;E reserves all of its available rights and remedies to revise this posting retroactive to "&amp;TEXT(B7,"mmmm d, yyyy")&amp;"."</f>
        <v>NOTE:  PG&amp;E reserves all of its available rights and remedies to revise this posting retroactive to October 1, 2026.</v>
      </c>
      <c r="C58" s="117"/>
      <c r="D58" s="117"/>
      <c r="E58" s="115"/>
      <c r="F58" s="115"/>
      <c r="G58" s="115"/>
      <c r="H58" s="115"/>
      <c r="I58" s="115"/>
      <c r="J58" s="115"/>
      <c r="K58" s="115"/>
      <c r="L58" s="115"/>
    </row>
    <row r="59" spans="2:12" ht="15" customHeight="1" x14ac:dyDescent="0.15">
      <c r="B59" s="116"/>
      <c r="C59" s="118"/>
      <c r="D59" s="118"/>
      <c r="E59" s="116"/>
      <c r="F59" s="116"/>
      <c r="G59" s="116"/>
      <c r="H59" s="116"/>
      <c r="I59" s="116"/>
    </row>
    <row r="60" spans="2:12" ht="15" customHeight="1" x14ac:dyDescent="0.15">
      <c r="B60" s="117"/>
      <c r="D60" s="16"/>
      <c r="E60" s="117"/>
      <c r="F60" s="117"/>
      <c r="G60" s="117"/>
      <c r="H60" s="117"/>
      <c r="I60" s="117"/>
    </row>
    <row r="61" spans="2:12" ht="15" customHeight="1" x14ac:dyDescent="0.15">
      <c r="B61" s="118"/>
      <c r="C61" s="119"/>
      <c r="D61" s="119"/>
      <c r="E61" s="118"/>
      <c r="F61" s="118"/>
      <c r="G61" s="118"/>
      <c r="H61" s="118"/>
      <c r="I61" s="118"/>
      <c r="J61" s="120"/>
      <c r="K61" s="120"/>
      <c r="L61" s="120"/>
    </row>
    <row r="62" spans="2:12" x14ac:dyDescent="0.15">
      <c r="C62" s="121"/>
      <c r="D62" s="121"/>
      <c r="E62" s="16"/>
      <c r="F62" s="122"/>
      <c r="G62" s="1"/>
      <c r="H62" s="1"/>
    </row>
    <row r="63" spans="2:12" x14ac:dyDescent="0.15">
      <c r="B63" s="123"/>
      <c r="D63" s="16"/>
      <c r="E63" s="119"/>
      <c r="F63" s="119"/>
      <c r="G63" s="119"/>
      <c r="H63" s="119"/>
      <c r="I63" s="119"/>
      <c r="J63" s="119"/>
      <c r="K63" s="119"/>
      <c r="L63" s="119"/>
    </row>
    <row r="64" spans="2:12" x14ac:dyDescent="0.15">
      <c r="B64" s="121"/>
      <c r="D64" s="16"/>
      <c r="E64" s="121"/>
      <c r="F64" s="121"/>
      <c r="G64" s="121"/>
      <c r="H64" s="121"/>
      <c r="I64" s="121"/>
      <c r="J64" s="121"/>
      <c r="K64" s="121"/>
      <c r="L64" s="121"/>
    </row>
    <row r="65" spans="2:8" x14ac:dyDescent="0.15">
      <c r="D65" s="16"/>
      <c r="E65" s="16"/>
      <c r="F65" s="122"/>
      <c r="G65" s="1"/>
      <c r="H65" s="1"/>
    </row>
    <row r="66" spans="2:8" x14ac:dyDescent="0.15">
      <c r="D66" s="16"/>
      <c r="E66" s="16"/>
      <c r="F66" s="122"/>
      <c r="G66" s="1"/>
      <c r="H66" s="1"/>
    </row>
    <row r="67" spans="2:8" x14ac:dyDescent="0.15">
      <c r="B67" s="26"/>
      <c r="D67" s="16"/>
      <c r="E67" s="16"/>
      <c r="F67" s="122"/>
      <c r="G67" s="1"/>
      <c r="H67" s="1"/>
    </row>
    <row r="68" spans="2:8" x14ac:dyDescent="0.15">
      <c r="E68" s="16"/>
      <c r="F68" s="122"/>
      <c r="G68" s="1"/>
      <c r="H68" s="1"/>
    </row>
    <row r="69" spans="2:8" x14ac:dyDescent="0.15">
      <c r="E69" s="16"/>
      <c r="F69" s="122"/>
      <c r="G69" s="1"/>
      <c r="H69" s="1"/>
    </row>
  </sheetData>
  <sheetProtection sheet="1" objects="1" scenarios="1"/>
  <mergeCells count="1">
    <mergeCell ref="H9:I9"/>
  </mergeCells>
  <hyperlinks>
    <hyperlink ref="E49" r:id="rId1" xr:uid="{3E6D1EBB-3774-454E-AE5A-489EF3DC8AEF}"/>
  </hyperlinks>
  <printOptions horizontalCentered="1"/>
  <pageMargins left="0.5" right="0.5" top="0.5" bottom="0.35" header="0.2" footer="0.15"/>
  <pageSetup scale="63" orientation="portrait" r:id="rId2"/>
  <headerFooter alignWithMargins="0">
    <oddFooter>&amp;C&amp;1#&amp;"Calibri"&amp;12&amp;K000000Internal</oddFooter>
  </headerFooter>
  <drawing r:id="rId3"/>
</worksheet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 1613</vt:lpstr>
      <vt:lpstr>'AB 1613'!Print_Area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Emily</dc:creator>
  <cp:lastModifiedBy>Dong, Emily</cp:lastModifiedBy>
  <dcterms:created xsi:type="dcterms:W3CDTF">2026-10-05T19:12:44Z</dcterms:created>
  <dcterms:modified xsi:type="dcterms:W3CDTF">2026-10-07T15:57:08Z</dcterms:modified>
</cp:coreProperties>
</file>