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6.03\Workfront Files\"/>
    </mc:Choice>
  </mc:AlternateContent>
  <xr:revisionPtr revIDLastSave="0" documentId="8_{0559819C-5E43-480A-A07A-370161D04732}" xr6:coauthVersionLast="47" xr6:coauthVersionMax="47" xr10:uidLastSave="{00000000-0000-0000-0000-000000000000}"/>
  <bookViews>
    <workbookView xWindow="-120" yWindow="-120" windowWidth="29040" windowHeight="15720" xr2:uid="{2FD75705-9EE4-46F5-BC99-85BB4B5B5B2D}"/>
  </bookViews>
  <sheets>
    <sheet name="Options C2&amp;C3" sheetId="1" r:id="rId1"/>
  </sheets>
  <definedNames>
    <definedName name="Inputs">#REF!</definedName>
    <definedName name="_xlnm.Print_Area" localSheetId="0">'Options C2&amp;C3'!$A$1:$L$84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74" i="1"/>
  <c r="L74" i="1"/>
  <c r="L14" i="1" s="1"/>
  <c r="K36" i="1"/>
  <c r="L13" i="1"/>
  <c r="L10" i="1"/>
  <c r="K10" i="1"/>
  <c r="B82" i="1"/>
  <c r="G5" i="1"/>
  <c r="K42" i="1" l="1"/>
  <c r="K43" i="1" s="1"/>
  <c r="K48" i="1" s="1"/>
  <c r="K50" i="1" s="1"/>
  <c r="K14" i="1" s="1"/>
  <c r="L11" i="1"/>
  <c r="K28" i="1"/>
  <c r="K13" i="1" l="1"/>
  <c r="K12" i="1"/>
  <c r="K11" i="1"/>
</calcChain>
</file>

<file path=xl/sharedStrings.xml><?xml version="1.0" encoding="utf-8"?>
<sst xmlns="http://schemas.openxmlformats.org/spreadsheetml/2006/main" count="141" uniqueCount="94">
  <si>
    <t>Pacific Gas and Electric Company</t>
  </si>
  <si>
    <t>ENERGY PRICES FOR QUALIFYING FACILITIES</t>
  </si>
  <si>
    <r>
      <t xml:space="preserve">PER LEGACY AMENDMENT PRICING </t>
    </r>
    <r>
      <rPr>
        <b/>
        <u/>
        <sz val="12"/>
        <color indexed="30"/>
        <rFont val="Arial"/>
        <family val="2"/>
      </rPr>
      <t>OPTIONS C2 AND C3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</si>
  <si>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</si>
  <si>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</si>
  <si>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</si>
  <si>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</si>
  <si>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</si>
  <si>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</si>
  <si>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</si>
  <si>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</si>
  <si>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</si>
  <si>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TOU) - Applicable BTU] * (BTGP / 10^6) + (VOM * TOU)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</si>
  <si>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</si>
  <si>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>GHG Compliance Costs (GHG)</t>
    </r>
    <r>
      <rPr>
        <i/>
        <sz val="7"/>
        <rFont val="Arial"/>
        <family val="2"/>
      </rPr>
      <t xml:space="preserve">, which will vary between </t>
    </r>
  </si>
  <si>
    <t>Monthly Weighted Average</t>
  </si>
  <si>
    <t>Options C2 and C3, or Locational Adjustments (LA) under D.10-12-035.</t>
  </si>
  <si>
    <t>Applicable HR</t>
  </si>
  <si>
    <t>=</t>
  </si>
  <si>
    <t>The Heat Rate for the specified time-period, per the following table:</t>
  </si>
  <si>
    <t>Applicable BTU</t>
  </si>
  <si>
    <t>Heat Rate subtractor for the specified time-period, per the following table:</t>
  </si>
  <si>
    <t>Market Heat Rate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</si>
  <si>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</si>
  <si>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</si>
  <si>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</si>
  <si>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</si>
  <si>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</si>
  <si>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</si>
  <si>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</si>
  <si>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</si>
  <si>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</si>
  <si>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</si>
  <si>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</si>
  <si>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</si>
  <si>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</si>
  <si>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</si>
  <si>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</si>
  <si>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</si>
  <si>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</si>
  <si>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</si>
  <si>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</si>
  <si>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</si>
  <si>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</si>
  <si>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</si>
  <si>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</si>
  <si>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</si>
  <si>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</si>
  <si>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</si>
  <si>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</si>
  <si>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</si>
  <si>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</si>
  <si>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</si>
  <si>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</si>
  <si>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</si>
  <si>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</si>
  <si>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</si>
  <si>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</si>
  <si>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</si>
  <si>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</si>
  <si>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</si>
  <si>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</si>
  <si>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</si>
  <si>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</si>
  <si>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</si>
  <si>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</si>
  <si>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</si>
  <si>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</si>
  <si>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</si>
  <si>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</si>
  <si>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</si>
  <si>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</si>
  <si>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</si>
  <si>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</si>
  <si>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</si>
  <si>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</si>
  <si>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</si>
  <si>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</si>
  <si>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</si>
  <si>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</si>
  <si>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</si>
  <si>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</si>
  <si>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</si>
  <si>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</si>
  <si>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</si>
  <si>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</si>
  <si>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</si>
  <si>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</si>
  <si>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03/09/2026</t>
  </si>
  <si>
    <t>PG&amp;E AL 5160-G</t>
  </si>
  <si>
    <t>PG&amp;E AL 4971-G, Backbone</t>
  </si>
  <si>
    <t>PG&amp;E AL 5184-G, Non-Backbone</t>
  </si>
  <si>
    <t>PG&amp;E AL 5182-G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</si>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</sst>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/>
    <xf numFmtId="0" fontId="4" fillId="0" borderId="0" xfId="2" quotePrefix="1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2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10" fillId="0" borderId="4" xfId="2" applyFont="1" applyBorder="1"/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3" applyNumberFormat="1" applyFont="1" applyBorder="1" applyAlignment="1">
      <alignment horizontal="center"/>
    </xf>
    <xf numFmtId="165" fontId="12" fillId="0" borderId="5" xfId="3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vertical="top"/>
    </xf>
    <xf numFmtId="165" fontId="12" fillId="0" borderId="0" xfId="3" quotePrefix="1" applyNumberFormat="1" applyFont="1" applyBorder="1" applyAlignment="1">
      <alignment horizontal="center"/>
    </xf>
    <xf numFmtId="165" fontId="12" fillId="0" borderId="5" xfId="3" quotePrefix="1" applyNumberFormat="1" applyFont="1" applyBorder="1" applyAlignment="1">
      <alignment horizontal="center"/>
    </xf>
    <xf numFmtId="166" fontId="10" fillId="0" borderId="0" xfId="4" applyNumberFormat="1" applyFont="1"/>
    <xf numFmtId="165" fontId="12" fillId="0" borderId="5" xfId="3" applyNumberFormat="1" applyFont="1" applyBorder="1" applyAlignment="1">
      <alignment horizontal="center"/>
    </xf>
    <xf numFmtId="166" fontId="10" fillId="0" borderId="0" xfId="2" applyNumberFormat="1" applyFont="1"/>
    <xf numFmtId="0" fontId="8" fillId="0" borderId="4" xfId="2" quotePrefix="1" applyFont="1" applyBorder="1" applyAlignment="1">
      <alignment vertical="top" wrapTex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3" fillId="0" borderId="4" xfId="2" applyFont="1" applyBorder="1" applyAlignment="1">
      <alignment vertical="center"/>
    </xf>
    <xf numFmtId="0" fontId="13" fillId="0" borderId="0" xfId="2" applyFont="1" applyAlignment="1">
      <alignment vertical="center" wrapText="1"/>
    </xf>
    <xf numFmtId="0" fontId="13" fillId="0" borderId="6" xfId="2" applyFont="1" applyBorder="1" applyAlignment="1">
      <alignment vertical="center"/>
    </xf>
    <xf numFmtId="0" fontId="13" fillId="0" borderId="7" xfId="2" applyFont="1" applyBorder="1" applyAlignment="1">
      <alignment vertical="center" wrapText="1"/>
    </xf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1" fillId="0" borderId="7" xfId="2" applyFont="1" applyBorder="1" applyAlignment="1">
      <alignment horizontal="right"/>
    </xf>
    <xf numFmtId="167" fontId="15" fillId="0" borderId="7" xfId="3" applyNumberFormat="1" applyFont="1" applyFill="1" applyBorder="1" applyAlignment="1">
      <alignment horizontal="left"/>
    </xf>
    <xf numFmtId="165" fontId="12" fillId="0" borderId="7" xfId="3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/>
    </xf>
    <xf numFmtId="167" fontId="15" fillId="0" borderId="10" xfId="3" applyNumberFormat="1" applyFont="1" applyFill="1" applyBorder="1" applyAlignment="1">
      <alignment horizontal="left"/>
    </xf>
    <xf numFmtId="165" fontId="12" fillId="0" borderId="0" xfId="3" applyNumberFormat="1" applyFont="1" applyFill="1" applyBorder="1" applyAlignment="1">
      <alignment horizontal="left"/>
    </xf>
    <xf numFmtId="165" fontId="12" fillId="0" borderId="10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2" fillId="0" borderId="5" xfId="2" applyFont="1" applyBorder="1"/>
    <xf numFmtId="0" fontId="1" fillId="0" borderId="0" xfId="5"/>
    <xf numFmtId="0" fontId="11" fillId="0" borderId="4" xfId="2" applyFont="1" applyBorder="1" applyAlignment="1">
      <alignment horizontal="left" indent="1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167" fontId="15" fillId="0" borderId="5" xfId="3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3" fontId="10" fillId="0" borderId="0" xfId="2" applyNumberFormat="1" applyFont="1" applyAlignment="1">
      <alignment horizontal="center"/>
    </xf>
    <xf numFmtId="167" fontId="15" fillId="0" borderId="5" xfId="3" applyNumberFormat="1" applyFont="1" applyFill="1" applyBorder="1" applyAlignment="1">
      <alignment horizontal="center"/>
    </xf>
    <xf numFmtId="0" fontId="10" fillId="0" borderId="0" xfId="2" applyFont="1" applyAlignment="1">
      <alignment horizontal="left" vertical="top" wrapText="1"/>
    </xf>
    <xf numFmtId="0" fontId="11" fillId="0" borderId="5" xfId="2" applyFont="1" applyBorder="1" applyAlignment="1">
      <alignment horizontal="right" indent="1"/>
    </xf>
    <xf numFmtId="168" fontId="12" fillId="0" borderId="0" xfId="3" quotePrefix="1" applyNumberFormat="1" applyFont="1" applyFill="1" applyBorder="1" applyAlignment="1">
      <alignment horizontal="center"/>
    </xf>
    <xf numFmtId="167" fontId="12" fillId="0" borderId="5" xfId="3" applyNumberFormat="1" applyFont="1" applyFill="1" applyBorder="1" applyAlignment="1">
      <alignment horizontal="center"/>
    </xf>
    <xf numFmtId="37" fontId="12" fillId="0" borderId="0" xfId="6" applyNumberFormat="1" applyFont="1" applyFill="1" applyBorder="1" applyAlignment="1">
      <alignment horizontal="right"/>
    </xf>
    <xf numFmtId="168" fontId="12" fillId="0" borderId="0" xfId="3" applyNumberFormat="1" applyFont="1" applyFill="1" applyBorder="1" applyAlignment="1">
      <alignment horizontal="center"/>
    </xf>
    <xf numFmtId="0" fontId="11" fillId="0" borderId="11" xfId="2" quotePrefix="1" applyFont="1" applyBorder="1" applyAlignment="1">
      <alignment vertical="top" wrapText="1"/>
    </xf>
    <xf numFmtId="0" fontId="10" fillId="0" borderId="11" xfId="2" applyFont="1" applyBorder="1" applyAlignment="1">
      <alignment horizontal="right"/>
    </xf>
    <xf numFmtId="3" fontId="10" fillId="0" borderId="11" xfId="2" applyNumberFormat="1" applyFont="1" applyBorder="1" applyAlignment="1">
      <alignment horizontal="center"/>
    </xf>
    <xf numFmtId="167" fontId="15" fillId="0" borderId="11" xfId="3" applyNumberFormat="1" applyFont="1" applyFill="1" applyBorder="1" applyAlignment="1">
      <alignment horizontal="left" indent="1"/>
    </xf>
    <xf numFmtId="165" fontId="12" fillId="0" borderId="9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0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 indent="1"/>
    </xf>
    <xf numFmtId="165" fontId="12" fillId="0" borderId="4" xfId="3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vertical="top"/>
    </xf>
    <xf numFmtId="0" fontId="10" fillId="0" borderId="0" xfId="2" quotePrefix="1" applyFont="1" applyAlignment="1">
      <alignment vertical="top" wrapText="1"/>
    </xf>
    <xf numFmtId="0" fontId="10" fillId="0" borderId="0" xfId="2" applyFont="1" applyAlignment="1">
      <alignment horizontal="right" wrapText="1"/>
    </xf>
    <xf numFmtId="169" fontId="15" fillId="0" borderId="0" xfId="3" quotePrefix="1" applyNumberFormat="1" applyFont="1" applyFill="1" applyBorder="1" applyAlignment="1">
      <alignment horizontal="center"/>
    </xf>
    <xf numFmtId="167" fontId="15" fillId="0" borderId="0" xfId="3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0" fontId="10" fillId="0" borderId="0" xfId="2" quotePrefix="1" applyFont="1" applyAlignment="1">
      <alignment horizontal="lef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3" applyNumberFormat="1" applyFont="1" applyFill="1" applyBorder="1" applyAlignment="1">
      <alignment horizontal="right"/>
    </xf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0" fillId="0" borderId="5" xfId="2" applyFont="1" applyBorder="1"/>
    <xf numFmtId="0" fontId="10" fillId="0" borderId="0" xfId="2" applyFont="1" applyAlignment="1">
      <alignment horizontal="right" indent="1"/>
    </xf>
    <xf numFmtId="0" fontId="10" fillId="0" borderId="0" xfId="7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3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3" applyNumberFormat="1" applyFont="1" applyFill="1" applyBorder="1" applyAlignment="1">
      <alignment horizontal="right"/>
    </xf>
    <xf numFmtId="0" fontId="10" fillId="0" borderId="0" xfId="7" applyFont="1"/>
    <xf numFmtId="0" fontId="10" fillId="0" borderId="5" xfId="2" applyFont="1" applyBorder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right"/>
    </xf>
    <xf numFmtId="0" fontId="10" fillId="0" borderId="0" xfId="2" applyFont="1" applyAlignment="1">
      <alignment horizontal="left"/>
    </xf>
    <xf numFmtId="0" fontId="10" fillId="0" borderId="5" xfId="2" applyFont="1" applyBorder="1" applyAlignment="1">
      <alignment horizontal="lef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167" fontId="12" fillId="0" borderId="4" xfId="3" applyNumberFormat="1" applyFont="1" applyBorder="1" applyAlignment="1">
      <alignment horizontal="right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right"/>
    </xf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3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1" xfId="2" applyFont="1" applyBorder="1"/>
    <xf numFmtId="0" fontId="10" fillId="0" borderId="11" xfId="2" applyFont="1" applyBorder="1" applyAlignment="1">
      <alignment horizontal="left"/>
    </xf>
    <xf numFmtId="169" fontId="10" fillId="0" borderId="11" xfId="2" applyNumberFormat="1" applyFont="1" applyBorder="1" applyAlignment="1">
      <alignment horizontal="center"/>
    </xf>
    <xf numFmtId="168" fontId="15" fillId="0" borderId="10" xfId="3" applyNumberFormat="1" applyFont="1" applyFill="1" applyBorder="1" applyAlignment="1">
      <alignment horizontal="center"/>
    </xf>
    <xf numFmtId="0" fontId="10" fillId="0" borderId="10" xfId="2" applyFont="1" applyBorder="1"/>
    <xf numFmtId="165" fontId="15" fillId="0" borderId="4" xfId="3" quotePrefix="1" applyNumberFormat="1" applyFont="1" applyFill="1" applyBorder="1" applyAlignment="1">
      <alignment horizontal="center"/>
    </xf>
    <xf numFmtId="168" fontId="15" fillId="0" borderId="8" xfId="3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1" xfId="2" quotePrefix="1" applyFont="1" applyBorder="1" applyAlignment="1">
      <alignment horizontal="center" vertical="top" wrapText="1"/>
    </xf>
    <xf numFmtId="169" fontId="17" fillId="0" borderId="10" xfId="2" applyNumberFormat="1" applyFont="1" applyBorder="1" applyAlignment="1">
      <alignment horizontal="right"/>
    </xf>
    <xf numFmtId="169" fontId="18" fillId="0" borderId="11" xfId="2" applyNumberFormat="1" applyFont="1" applyBorder="1" applyAlignment="1">
      <alignment horizontal="left"/>
    </xf>
    <xf numFmtId="0" fontId="10" fillId="0" borderId="10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4" quotePrefix="1" applyNumberFormat="1" applyFont="1" applyBorder="1" applyAlignment="1">
      <alignment horizontal="center"/>
    </xf>
    <xf numFmtId="169" fontId="15" fillId="0" borderId="10" xfId="4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4" quotePrefix="1" applyNumberFormat="1" applyFont="1" applyBorder="1" applyAlignment="1">
      <alignment horizontal="center"/>
    </xf>
    <xf numFmtId="169" fontId="15" fillId="0" borderId="5" xfId="4" quotePrefix="1" applyNumberFormat="1" applyFont="1" applyBorder="1" applyAlignment="1">
      <alignment horizontal="center"/>
    </xf>
    <xf numFmtId="169" fontId="15" fillId="0" borderId="5" xfId="8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/>
    <xf numFmtId="0" fontId="11" fillId="2" borderId="2" xfId="2" applyFont="1" applyFill="1" applyBorder="1"/>
    <xf numFmtId="0" fontId="11" fillId="2" borderId="3" xfId="2" applyFont="1" applyFill="1" applyBorder="1"/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4" quotePrefix="1" applyFont="1" applyBorder="1" applyAlignment="1">
      <alignment horizontal="center"/>
    </xf>
    <xf numFmtId="0" fontId="15" fillId="0" borderId="3" xfId="4" quotePrefix="1" applyFont="1" applyBorder="1" applyAlignment="1">
      <alignment horizontal="center"/>
    </xf>
    <xf numFmtId="0" fontId="15" fillId="0" borderId="9" xfId="4" quotePrefix="1" applyFont="1" applyBorder="1" applyAlignment="1">
      <alignment horizontal="center" vertical="center"/>
    </xf>
    <xf numFmtId="0" fontId="15" fillId="0" borderId="10" xfId="4" quotePrefix="1" applyFont="1" applyBorder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0" fontId="15" fillId="0" borderId="8" xfId="4" applyFont="1" applyBorder="1" applyAlignment="1">
      <alignment vertical="center"/>
    </xf>
    <xf numFmtId="0" fontId="15" fillId="0" borderId="4" xfId="4" quotePrefix="1" applyFont="1" applyBorder="1" applyAlignment="1">
      <alignment horizontal="center" vertical="center"/>
    </xf>
    <xf numFmtId="0" fontId="15" fillId="0" borderId="5" xfId="4" quotePrefix="1" applyFont="1" applyBorder="1" applyAlignment="1">
      <alignment vertical="center"/>
    </xf>
    <xf numFmtId="0" fontId="15" fillId="0" borderId="6" xfId="4" quotePrefix="1" applyFont="1" applyBorder="1" applyAlignment="1">
      <alignment vertical="center"/>
    </xf>
    <xf numFmtId="0" fontId="15" fillId="0" borderId="8" xfId="4" quotePrefix="1" applyFont="1" applyBorder="1" applyAlignment="1">
      <alignment vertical="center"/>
    </xf>
    <xf numFmtId="0" fontId="15" fillId="0" borderId="1" xfId="4" quotePrefix="1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 vertic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5" fillId="0" borderId="0" xfId="2" quotePrefix="1" applyFont="1" applyAlignment="1">
      <alignment vertical="center" wrapText="1"/>
    </xf>
    <xf numFmtId="0" fontId="15" fillId="0" borderId="0" xfId="7" quotePrefix="1" applyFont="1" applyAlignment="1">
      <alignment horizontal="left" vertical="center"/>
    </xf>
    <xf numFmtId="0" fontId="15" fillId="0" borderId="0" xfId="7" quotePrefix="1" applyFont="1" applyAlignment="1">
      <alignment vertical="center" wrapText="1"/>
    </xf>
    <xf numFmtId="0" fontId="15" fillId="0" borderId="0" xfId="7" applyFont="1" applyAlignment="1">
      <alignment horizontal="left" vertical="center"/>
    </xf>
    <xf numFmtId="0" fontId="15" fillId="0" borderId="0" xfId="7" quotePrefix="1" applyFont="1" applyAlignment="1">
      <alignment vertical="center"/>
    </xf>
    <xf numFmtId="0" fontId="15" fillId="0" borderId="0" xfId="7" applyFont="1" applyAlignment="1">
      <alignment vertical="center"/>
    </xf>
    <xf numFmtId="0" fontId="15" fillId="0" borderId="0" xfId="7" applyFont="1" applyAlignment="1">
      <alignment vertical="center" wrapText="1"/>
    </xf>
    <xf numFmtId="0" fontId="15" fillId="0" borderId="0" xfId="7" applyFont="1" applyAlignment="1">
      <alignment horizontal="left" vertical="center" wrapText="1"/>
    </xf>
    <xf numFmtId="0" fontId="10" fillId="0" borderId="0" xfId="2" quotePrefix="1" applyFont="1"/>
    <xf numFmtId="0" fontId="10" fillId="0" borderId="0" xfId="2" quotePrefix="1" applyFont="1" applyAlignment="1">
      <alignment vertical="center"/>
    </xf>
    <xf numFmtId="0" fontId="10" fillId="0" borderId="0" xfId="2" quotePrefix="1" applyFont="1" applyAlignment="1">
      <alignment vertical="center" wrapText="1"/>
    </xf>
    <xf numFmtId="0" fontId="15" fillId="0" borderId="0" xfId="4" applyFont="1" applyAlignment="1">
      <alignment vertical="center"/>
    </xf>
    <xf numFmtId="0" fontId="15" fillId="0" borderId="0" xfId="4" quotePrefix="1" applyFont="1" applyAlignment="1">
      <alignment vertical="center" wrapText="1"/>
    </xf>
    <xf numFmtId="0" fontId="1" fillId="0" borderId="0" xfId="4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</cellXfs>
  <cellStyles count="9">
    <cellStyle name="Comma 2" xfId="3" xr:uid="{A0FDA5E8-9DBD-4EF1-8850-1AAF7EC5C084}"/>
    <cellStyle name="Comma 6" xfId="6" xr:uid="{6B9A6F9B-3C18-4F20-B423-80190CDC6DD3}"/>
    <cellStyle name="Comma 6 2" xfId="8" xr:uid="{74CB6815-7829-49B0-A3DC-1B112185AE50}"/>
    <cellStyle name="Normal" xfId="0" builtinId="0"/>
    <cellStyle name="Normal 19" xfId="4" xr:uid="{57DC019F-9771-4AE3-9FE4-2437E6F70F38}"/>
    <cellStyle name="Normal 19 2" xfId="7" xr:uid="{134BD2A0-8440-49B8-8106-82A23FC97087}"/>
    <cellStyle name="Normal 2" xfId="2" xr:uid="{8DF43E13-6195-4FB1-B87B-9880B04FE5C3}"/>
    <cellStyle name="Normal 6" xfId="5" xr:uid="{80F25F9A-B8CE-4B9E-B927-2ED02A7A719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145986</xdr:colOff>
      <xdr:row>0</xdr:row>
      <xdr:rowOff>53085</xdr:rowOff>
    </xdr:from>
    <xdr:to>
      <xdr:col>1</xdr:col>
      <xdr:colOff>937080</xdr:colOff>
      <xdr:row>5</xdr:row>
      <xdr:rowOff>40956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DF5B2A99-B723-4228-8A25-CA3C9C486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11" y="53085"/>
          <a:ext cx="791094" cy="816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FB35A-4AB7-43A8-8D0F-AD2C1770D856}">
  <sheetPr>
    <tabColor theme="3" tint="0.59999389629810485"/>
    <pageSetUpPr fitToPage="1"/>
  </sheetPr>
  <dimension ref="B1:O93"/>
  <sheetViews>
    <sheetView showGridLines="0" tabSelected="1" zoomScale="130" zoomScaleNormal="130" zoomScaleSheetLayoutView="100" zoomScalePageLayoutView="110" workbookViewId="0">
      <selection activeCell="B6" sqref="B6"/>
    </sheetView>
  </sheetViews>
  <sheetFormatPr defaultColWidth="8.85546875" defaultRowHeight="9" x14ac:dyDescent="0.15"/>
  <cols>
    <col min="1" max="1" width="2.42578125" style="1" customWidth="1"/>
    <col min="2" max="2" width="14.425781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07" customWidth="1"/>
    <col min="11" max="11" width="8.85546875" style="107" customWidth="1"/>
    <col min="12" max="12" width="10.85546875" style="202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3" t="s">
        <v>0</v>
      </c>
      <c r="H1" s="2"/>
      <c r="I1" s="2"/>
      <c r="J1" s="2"/>
      <c r="K1" s="2"/>
      <c r="L1" s="2"/>
    </row>
    <row r="2" spans="2:14" ht="15.75" x14ac:dyDescent="0.25">
      <c r="C2" s="4"/>
      <c r="D2" s="4"/>
      <c r="E2" s="4"/>
      <c r="F2" s="4"/>
      <c r="G2" s="5" t="s">
        <v>1</v>
      </c>
      <c r="H2" s="4"/>
      <c r="I2" s="4"/>
      <c r="J2" s="4"/>
      <c r="K2" s="4"/>
      <c r="L2" s="4"/>
    </row>
    <row r="3" spans="2:14" ht="15.75" x14ac:dyDescent="0.25">
      <c r="C3" s="4"/>
      <c r="D3" s="4"/>
      <c r="E3" s="4"/>
      <c r="F3" s="4"/>
      <c r="G3" s="5" t="s">
        <v>2</v>
      </c>
      <c r="H3" s="4"/>
      <c r="I3" s="4"/>
      <c r="J3" s="4"/>
      <c r="K3" s="4"/>
      <c r="L3" s="4"/>
    </row>
    <row r="4" spans="2:14" ht="5.25" customHeight="1" x14ac:dyDescent="0.25">
      <c r="C4" s="3"/>
      <c r="D4" s="3"/>
      <c r="E4" s="3"/>
      <c r="F4" s="3"/>
      <c r="G4" s="3"/>
      <c r="H4" s="3"/>
      <c r="I4" s="3"/>
      <c r="J4" s="3"/>
      <c r="K4" s="3"/>
      <c r="L4" s="3"/>
    </row>
    <row r="5" spans="2:14" ht="13.7" customHeight="1" x14ac:dyDescent="0.2">
      <c r="C5" s="6"/>
      <c r="D5" s="6"/>
      <c r="E5" s="6"/>
      <c r="F5" s="6"/>
      <c r="G5" s="7" t="str">
        <f>"EFFECTIVE "&amp;TEXT(DATE(YEAR(B8),MONTH(B8),DAY(B8)),"mmmm")&amp;" "&amp;DAY(B8)&amp;" - "&amp;DAY(EOMONTH(B8,0))&amp;", "&amp;YEAR(B8)&amp;""</f>
        <v>EFFECTIVE March 1 - 31, 2026</v>
      </c>
      <c r="H5" s="6"/>
      <c r="I5" s="6"/>
      <c r="J5" s="6"/>
      <c r="K5" s="6"/>
      <c r="L5" s="6"/>
    </row>
    <row r="6" spans="2:14" ht="12" x14ac:dyDescent="0.2">
      <c r="C6" s="8"/>
      <c r="D6" s="8"/>
      <c r="E6" s="8"/>
      <c r="F6" s="8"/>
      <c r="G6" s="9" t="s">
        <v>88</v>
      </c>
      <c r="H6" s="8"/>
      <c r="I6" s="8"/>
      <c r="J6" s="8"/>
      <c r="K6" s="8"/>
      <c r="L6" s="8"/>
    </row>
    <row r="7" spans="2:14" ht="11.85" customHeight="1" x14ac:dyDescent="0.15">
      <c r="C7" s="10"/>
      <c r="D7" s="10"/>
      <c r="E7" s="10"/>
      <c r="F7" s="10"/>
      <c r="G7" s="11" t="s">
        <v>3</v>
      </c>
      <c r="H7" s="10"/>
      <c r="I7" s="10"/>
      <c r="J7" s="10"/>
      <c r="K7" s="10"/>
      <c r="L7" s="10"/>
    </row>
    <row r="8" spans="2:14" ht="11.25" x14ac:dyDescent="0.2">
      <c r="B8" s="12">
        <v>46082</v>
      </c>
      <c r="C8" s="13"/>
      <c r="D8" s="13"/>
      <c r="E8" s="13"/>
      <c r="F8" s="13"/>
      <c r="G8" s="14"/>
      <c r="H8" s="15"/>
      <c r="I8" s="14"/>
      <c r="J8" s="16" t="s">
        <v>4</v>
      </c>
      <c r="K8" s="17" t="s">
        <v>5</v>
      </c>
      <c r="L8" s="18" t="s">
        <v>6</v>
      </c>
    </row>
    <row r="9" spans="2:14" ht="4.7" customHeight="1" x14ac:dyDescent="0.25">
      <c r="B9" s="19"/>
      <c r="C9" s="20"/>
      <c r="D9" s="20"/>
      <c r="E9" s="20"/>
      <c r="F9" s="20"/>
      <c r="G9" s="20"/>
      <c r="H9" s="21"/>
      <c r="I9" s="22"/>
      <c r="J9" s="23"/>
      <c r="K9" s="24"/>
      <c r="L9" s="25"/>
      <c r="M9" s="22"/>
    </row>
    <row r="10" spans="2:14" ht="9" customHeight="1" x14ac:dyDescent="0.15">
      <c r="B10" s="26" t="s">
        <v>7</v>
      </c>
      <c r="C10" s="20"/>
      <c r="D10" s="20"/>
      <c r="E10" s="20"/>
      <c r="F10" s="20"/>
      <c r="G10" s="20"/>
      <c r="H10" s="21"/>
      <c r="I10" s="22"/>
      <c r="J10" s="23" t="s">
        <v>8</v>
      </c>
      <c r="K10" s="27">
        <f>IF(SUM(K67)=0,0,ROUND(((($K$26*K57)-$K$28)*$K$50/10^6)+($K$53*K57),6))</f>
        <v>0</v>
      </c>
      <c r="L10" s="28">
        <f>IF(SUM(L67)=0,0,ROUND(((($K$26*L57)-$K$28)*$K$50/10^6)+($K$53*L57),6))</f>
        <v>0</v>
      </c>
      <c r="M10" s="22"/>
      <c r="N10" s="29"/>
    </row>
    <row r="11" spans="2:14" ht="9" customHeight="1" x14ac:dyDescent="0.15">
      <c r="B11" s="26" t="s">
        <v>9</v>
      </c>
      <c r="C11" s="20"/>
      <c r="D11" s="20"/>
      <c r="E11" s="20"/>
      <c r="F11" s="20"/>
      <c r="G11" s="20"/>
      <c r="H11" s="21"/>
      <c r="I11" s="22"/>
      <c r="J11" s="23" t="s">
        <v>10</v>
      </c>
      <c r="K11" s="24">
        <f>IF(SUM(K68)=0,0,ROUND(((($K$26*K58)-$K$28)*$K$50/10^6)+($K$53*K58),6))</f>
        <v>3.3101999999999999E-2</v>
      </c>
      <c r="L11" s="30">
        <f>IF(SUM(L68)=0,0,ROUND(((($K$26*L58)-$K$28)*$K$50/10^6)+($K$53*L58),6))</f>
        <v>0</v>
      </c>
      <c r="M11" s="31"/>
      <c r="N11" s="29"/>
    </row>
    <row r="12" spans="2:14" ht="9" customHeight="1" x14ac:dyDescent="0.15">
      <c r="B12" s="32"/>
      <c r="C12" s="20"/>
      <c r="D12" s="20"/>
      <c r="E12" s="20"/>
      <c r="F12" s="20"/>
      <c r="G12" s="20"/>
      <c r="H12" s="21"/>
      <c r="I12" s="22"/>
      <c r="J12" s="23" t="s">
        <v>11</v>
      </c>
      <c r="K12" s="24">
        <f>IF(SUM(K70)=0,0,ROUND(((($K$26*K59)-$K$28)*$K$50/10^6)+($K$53*K59),6))</f>
        <v>3.3101999999999999E-2</v>
      </c>
      <c r="L12" s="30">
        <f>IF(SUM(L70)=0,0,ROUND(((($K$26*L59)-$K$28)*$K$50/10^6)+($K$53*L59),6))</f>
        <v>0</v>
      </c>
      <c r="M12" s="31"/>
      <c r="N12" s="29"/>
    </row>
    <row r="13" spans="2:14" ht="9" customHeight="1" x14ac:dyDescent="0.15">
      <c r="B13" s="33" t="s">
        <v>12</v>
      </c>
      <c r="C13" s="34"/>
      <c r="D13" s="34"/>
      <c r="E13" s="34"/>
      <c r="F13" s="34"/>
      <c r="G13" s="22"/>
      <c r="H13" s="21"/>
      <c r="I13" s="22"/>
      <c r="J13" s="23" t="s">
        <v>13</v>
      </c>
      <c r="K13" s="24">
        <f>IF(SUM(K73)=0,0,ROUND(((($K$26*K60)-$K$28)*$K$50/10^6)+($K$53*K60),6))</f>
        <v>3.3101999999999999E-2</v>
      </c>
      <c r="L13" s="30">
        <f>IF(SUM(L73)=0,0,ROUND(((($K$26*L60)-$K$28)*$K$50/10^6)+($K$53*L60),6))</f>
        <v>0</v>
      </c>
      <c r="M13" s="31"/>
      <c r="N13" s="29"/>
    </row>
    <row r="14" spans="2:14" ht="9" customHeight="1" x14ac:dyDescent="0.15">
      <c r="B14" s="35" t="s">
        <v>14</v>
      </c>
      <c r="C14" s="36"/>
      <c r="D14" s="36"/>
      <c r="E14" s="36"/>
      <c r="F14" s="36"/>
      <c r="G14" s="36"/>
      <c r="H14" s="21"/>
      <c r="I14" s="22"/>
      <c r="J14" s="23" t="s">
        <v>15</v>
      </c>
      <c r="K14" s="24">
        <f>IF(SUM(K74)=0,0,ROUND(((($K$26-$K28)*$K$50/10^6)+$K$53),6))</f>
        <v>3.3101999999999999E-2</v>
      </c>
      <c r="L14" s="30">
        <f>IF(SUM(L74)=0,0,ROUND(((($K$26-$K28)*$K$50/10^6)+$K$53),6))</f>
        <v>0</v>
      </c>
      <c r="M14" s="31"/>
      <c r="N14" s="29"/>
    </row>
    <row r="15" spans="2:14" ht="9" customHeight="1" x14ac:dyDescent="0.15">
      <c r="B15" s="37" t="s">
        <v>16</v>
      </c>
      <c r="C15" s="38"/>
      <c r="D15" s="38"/>
      <c r="E15" s="38"/>
      <c r="F15" s="38"/>
      <c r="G15" s="38"/>
      <c r="H15" s="39"/>
      <c r="I15" s="40"/>
      <c r="J15" s="40"/>
      <c r="K15" s="40"/>
      <c r="L15" s="41"/>
      <c r="M15" s="22"/>
    </row>
    <row r="16" spans="2:14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2"/>
    </row>
    <row r="17" spans="2:13" ht="5.25" customHeight="1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2"/>
    </row>
    <row r="18" spans="2:13" ht="9" customHeight="1" x14ac:dyDescent="0.15">
      <c r="B18" s="54" t="s">
        <v>17</v>
      </c>
      <c r="C18" s="55" t="s">
        <v>18</v>
      </c>
      <c r="D18" s="56" t="s">
        <v>19</v>
      </c>
      <c r="E18" s="55"/>
      <c r="F18" s="22"/>
      <c r="G18" s="49"/>
      <c r="H18" s="49"/>
      <c r="I18" s="22"/>
      <c r="J18" s="57"/>
      <c r="K18" s="1"/>
      <c r="L18" s="57"/>
      <c r="M18" s="22"/>
    </row>
    <row r="19" spans="2:13" ht="9" customHeight="1" x14ac:dyDescent="0.2">
      <c r="B19" s="54" t="s">
        <v>20</v>
      </c>
      <c r="C19" s="48" t="s">
        <v>18</v>
      </c>
      <c r="D19" s="56" t="s">
        <v>21</v>
      </c>
      <c r="E19" s="48"/>
      <c r="F19" s="48"/>
      <c r="G19" s="49"/>
      <c r="H19" s="49"/>
      <c r="I19" s="58"/>
      <c r="J19" s="57"/>
      <c r="K19" s="1"/>
      <c r="L19" s="57"/>
      <c r="M19" s="22"/>
    </row>
    <row r="20" spans="2:13" ht="9" customHeight="1" x14ac:dyDescent="0.2">
      <c r="B20" s="54" t="s">
        <v>22</v>
      </c>
      <c r="C20" s="48" t="s">
        <v>18</v>
      </c>
      <c r="D20" s="56" t="s">
        <v>23</v>
      </c>
      <c r="E20" s="48"/>
      <c r="F20" s="48"/>
      <c r="G20" s="49"/>
      <c r="H20" s="49"/>
      <c r="I20" s="58"/>
      <c r="J20" s="57"/>
      <c r="K20" s="1"/>
      <c r="L20" s="57"/>
      <c r="M20" s="22"/>
    </row>
    <row r="21" spans="2:13" ht="9" customHeight="1" x14ac:dyDescent="0.2">
      <c r="B21" s="54"/>
      <c r="C21" s="48"/>
      <c r="D21" s="56"/>
      <c r="E21" s="48"/>
      <c r="F21" s="48"/>
      <c r="G21" s="49"/>
      <c r="H21" s="49"/>
      <c r="I21" s="58"/>
      <c r="J21" s="57"/>
      <c r="K21" s="1"/>
      <c r="L21" s="57"/>
      <c r="M21" s="22"/>
    </row>
    <row r="22" spans="2:13" ht="9" customHeight="1" x14ac:dyDescent="0.2">
      <c r="B22" s="59"/>
      <c r="C22" s="48"/>
      <c r="D22" s="48"/>
      <c r="E22" s="48"/>
      <c r="F22" s="60" t="s">
        <v>24</v>
      </c>
      <c r="G22" s="58"/>
      <c r="H22" s="61" t="s">
        <v>25</v>
      </c>
      <c r="I22" s="62" t="s">
        <v>20</v>
      </c>
      <c r="J22" s="63"/>
      <c r="K22" s="52"/>
      <c r="L22" s="25"/>
      <c r="M22" s="22"/>
    </row>
    <row r="23" spans="2:13" ht="9" customHeight="1" x14ac:dyDescent="0.2">
      <c r="B23" s="59"/>
      <c r="C23" s="48"/>
      <c r="D23" s="48"/>
      <c r="E23" s="48"/>
      <c r="F23" s="64" t="s">
        <v>26</v>
      </c>
      <c r="G23" s="58"/>
      <c r="H23" s="65">
        <v>8500</v>
      </c>
      <c r="I23" s="65">
        <v>265</v>
      </c>
      <c r="J23" s="66" t="s">
        <v>27</v>
      </c>
      <c r="K23" s="52"/>
      <c r="L23" s="25"/>
      <c r="M23" s="22"/>
    </row>
    <row r="24" spans="2:13" ht="9" customHeight="1" x14ac:dyDescent="0.2">
      <c r="B24" s="59"/>
      <c r="C24" s="48"/>
      <c r="D24" s="48"/>
      <c r="E24" s="48"/>
      <c r="F24" s="64" t="s">
        <v>28</v>
      </c>
      <c r="G24" s="58"/>
      <c r="H24" s="65" t="s">
        <v>29</v>
      </c>
      <c r="I24" s="65">
        <v>0</v>
      </c>
      <c r="J24" s="66" t="s">
        <v>27</v>
      </c>
      <c r="K24" s="52"/>
      <c r="L24" s="25"/>
      <c r="M24" s="22"/>
    </row>
    <row r="25" spans="2:13" ht="9" customHeight="1" x14ac:dyDescent="0.15">
      <c r="B25" s="59"/>
      <c r="C25" s="48"/>
      <c r="D25" s="48"/>
      <c r="E25" s="48"/>
      <c r="F25" s="22"/>
      <c r="G25" s="64"/>
      <c r="H25" s="67"/>
      <c r="I25" s="67"/>
      <c r="J25" s="57"/>
      <c r="K25" s="1"/>
      <c r="L25" s="25"/>
      <c r="M25" s="22"/>
    </row>
    <row r="26" spans="2:13" ht="9" customHeight="1" x14ac:dyDescent="0.15">
      <c r="B26" s="59"/>
      <c r="C26" s="48"/>
      <c r="D26" s="48"/>
      <c r="E26" s="48"/>
      <c r="F26" s="22"/>
      <c r="G26" s="64"/>
      <c r="H26" s="67"/>
      <c r="I26" s="67"/>
      <c r="J26" s="68" t="s">
        <v>17</v>
      </c>
      <c r="K26" s="69">
        <v>5870.90542642736</v>
      </c>
      <c r="L26" s="70" t="s">
        <v>27</v>
      </c>
      <c r="M26" s="22"/>
    </row>
    <row r="27" spans="2:13" ht="9" customHeight="1" x14ac:dyDescent="0.2">
      <c r="B27" s="59"/>
      <c r="C27" s="48"/>
      <c r="D27" s="48"/>
      <c r="E27" s="48"/>
      <c r="F27" s="22"/>
      <c r="G27" s="64"/>
      <c r="H27" s="67"/>
      <c r="I27" s="58"/>
      <c r="J27" s="57"/>
      <c r="K27" s="22"/>
      <c r="L27" s="70"/>
      <c r="M27" s="22"/>
    </row>
    <row r="28" spans="2:13" ht="9" customHeight="1" x14ac:dyDescent="0.15">
      <c r="B28" s="59"/>
      <c r="C28" s="48"/>
      <c r="D28" s="48"/>
      <c r="E28" s="48"/>
      <c r="F28" s="22"/>
      <c r="G28" s="64"/>
      <c r="H28" s="67"/>
      <c r="I28" s="67"/>
      <c r="J28" s="68" t="s">
        <v>20</v>
      </c>
      <c r="K28" s="71">
        <f>IF(YEAR($B$8)&lt;2015,$I$23,$I$24)</f>
        <v>0</v>
      </c>
      <c r="L28" s="70" t="s">
        <v>27</v>
      </c>
      <c r="M28" s="22"/>
    </row>
    <row r="29" spans="2:13" x14ac:dyDescent="0.15">
      <c r="B29" s="54"/>
      <c r="C29" s="48"/>
      <c r="D29" s="56"/>
      <c r="E29" s="48"/>
      <c r="F29" s="48"/>
      <c r="G29" s="64"/>
      <c r="H29" s="67"/>
      <c r="I29" s="65"/>
      <c r="J29" s="66"/>
      <c r="K29" s="72"/>
      <c r="L29" s="70"/>
      <c r="M29" s="22"/>
    </row>
    <row r="30" spans="2:13" ht="4.7" customHeight="1" x14ac:dyDescent="0.15">
      <c r="B30" s="47"/>
      <c r="C30" s="73"/>
      <c r="D30" s="73"/>
      <c r="E30" s="73"/>
      <c r="F30" s="73"/>
      <c r="G30" s="74"/>
      <c r="H30" s="74"/>
      <c r="I30" s="75"/>
      <c r="J30" s="76"/>
      <c r="K30" s="77"/>
      <c r="L30" s="53"/>
      <c r="M30" s="22"/>
    </row>
    <row r="31" spans="2:13" x14ac:dyDescent="0.15">
      <c r="B31" s="78" t="s">
        <v>30</v>
      </c>
      <c r="C31" s="55" t="s">
        <v>18</v>
      </c>
      <c r="D31" s="56" t="s">
        <v>31</v>
      </c>
      <c r="E31" s="55"/>
      <c r="F31" s="22"/>
      <c r="G31" s="79"/>
      <c r="H31" s="79"/>
      <c r="I31" s="65"/>
      <c r="J31" s="80"/>
      <c r="K31" s="81"/>
      <c r="L31" s="25"/>
      <c r="M31" s="22"/>
    </row>
    <row r="32" spans="2:13" x14ac:dyDescent="0.15">
      <c r="B32" s="59"/>
      <c r="C32" s="48"/>
      <c r="D32" s="48"/>
      <c r="E32" s="48"/>
      <c r="F32" s="82"/>
      <c r="G32" s="82"/>
      <c r="H32" s="82"/>
      <c r="I32" s="82"/>
      <c r="J32" s="83"/>
      <c r="K32" s="81"/>
      <c r="L32" s="25"/>
      <c r="M32" s="22"/>
    </row>
    <row r="33" spans="2:13" s="93" customFormat="1" ht="9" customHeight="1" x14ac:dyDescent="0.15">
      <c r="B33" s="84"/>
      <c r="C33" s="67"/>
      <c r="D33" s="85" t="s">
        <v>32</v>
      </c>
      <c r="E33" s="86" t="s">
        <v>18</v>
      </c>
      <c r="F33" s="87" t="s">
        <v>33</v>
      </c>
      <c r="G33" s="88"/>
      <c r="H33" s="89" t="s">
        <v>34</v>
      </c>
      <c r="I33" s="90">
        <v>1.5166999999999999</v>
      </c>
      <c r="J33" s="91" t="s">
        <v>35</v>
      </c>
      <c r="K33" s="84"/>
      <c r="L33" s="92"/>
      <c r="M33" s="67"/>
    </row>
    <row r="34" spans="2:13" s="93" customFormat="1" ht="9" customHeight="1" x14ac:dyDescent="0.15">
      <c r="B34" s="84"/>
      <c r="C34" s="67"/>
      <c r="D34" s="85"/>
      <c r="E34" s="86"/>
      <c r="F34" s="87" t="s">
        <v>36</v>
      </c>
      <c r="G34" s="88"/>
      <c r="H34" s="94" t="s">
        <v>37</v>
      </c>
      <c r="I34" s="90">
        <v>1.595</v>
      </c>
      <c r="J34" s="91" t="s">
        <v>35</v>
      </c>
      <c r="K34" s="84"/>
      <c r="L34" s="92"/>
      <c r="M34" s="67"/>
    </row>
    <row r="35" spans="2:13" s="93" customFormat="1" ht="9" customHeight="1" x14ac:dyDescent="0.25">
      <c r="B35" s="84"/>
      <c r="C35" s="67"/>
      <c r="D35" s="85"/>
      <c r="E35" s="86"/>
      <c r="F35" s="88" t="s">
        <v>38</v>
      </c>
      <c r="G35" s="88"/>
      <c r="H35" s="95"/>
      <c r="I35" s="67"/>
      <c r="J35" s="96"/>
      <c r="K35" s="97"/>
      <c r="L35" s="92"/>
      <c r="M35" s="67"/>
    </row>
    <row r="36" spans="2:13" s="93" customFormat="1" ht="9" customHeight="1" x14ac:dyDescent="0.15">
      <c r="B36" s="84"/>
      <c r="C36" s="67"/>
      <c r="D36" s="85"/>
      <c r="E36" s="86"/>
      <c r="F36" s="88"/>
      <c r="G36" s="67"/>
      <c r="H36" s="67"/>
      <c r="I36" s="67"/>
      <c r="J36" s="98" t="s">
        <v>39</v>
      </c>
      <c r="K36" s="99">
        <f>ROUND(AVERAGE($I$33,$I$34), 4)</f>
        <v>1.5559000000000001</v>
      </c>
      <c r="L36" s="70" t="s">
        <v>35</v>
      </c>
      <c r="M36" s="67"/>
    </row>
    <row r="37" spans="2:13" s="93" customFormat="1" x14ac:dyDescent="0.25">
      <c r="B37" s="84"/>
      <c r="C37" s="67"/>
      <c r="D37" s="95"/>
      <c r="E37" s="95"/>
      <c r="F37" s="88"/>
      <c r="G37" s="88"/>
      <c r="H37" s="88"/>
      <c r="I37" s="67"/>
      <c r="J37" s="67"/>
      <c r="K37" s="97"/>
      <c r="L37" s="92"/>
      <c r="M37" s="67"/>
    </row>
    <row r="38" spans="2:13" x14ac:dyDescent="0.15">
      <c r="B38" s="21"/>
      <c r="C38" s="22"/>
      <c r="D38" s="100" t="s">
        <v>40</v>
      </c>
      <c r="E38" s="101" t="s">
        <v>18</v>
      </c>
      <c r="F38" s="22" t="s">
        <v>41</v>
      </c>
      <c r="G38" s="22"/>
      <c r="H38" s="22"/>
      <c r="I38" s="102"/>
      <c r="J38" s="101"/>
      <c r="K38" s="103"/>
      <c r="L38" s="104"/>
      <c r="M38" s="22"/>
    </row>
    <row r="39" spans="2:13" x14ac:dyDescent="0.15">
      <c r="B39" s="21"/>
      <c r="C39" s="22"/>
      <c r="D39" s="100"/>
      <c r="E39" s="101"/>
      <c r="F39" s="22"/>
      <c r="G39" s="22"/>
      <c r="H39" s="22"/>
      <c r="I39" s="102"/>
      <c r="J39" s="101"/>
      <c r="K39" s="103"/>
      <c r="L39" s="104"/>
      <c r="M39" s="22"/>
    </row>
    <row r="40" spans="2:13" x14ac:dyDescent="0.15">
      <c r="B40" s="54"/>
      <c r="C40" s="101"/>
      <c r="D40" s="101"/>
      <c r="E40" s="101"/>
      <c r="F40" s="105" t="s">
        <v>42</v>
      </c>
      <c r="G40" s="106" t="s">
        <v>89</v>
      </c>
      <c r="K40" s="108">
        <v>0.78580000000000005</v>
      </c>
      <c r="L40" s="66" t="s">
        <v>35</v>
      </c>
      <c r="M40" s="22"/>
    </row>
    <row r="41" spans="2:13" x14ac:dyDescent="0.15">
      <c r="B41" s="54"/>
      <c r="C41" s="101"/>
      <c r="D41" s="101"/>
      <c r="E41" s="101"/>
      <c r="F41" s="105" t="s">
        <v>43</v>
      </c>
      <c r="G41" s="106" t="s">
        <v>89</v>
      </c>
      <c r="K41" s="108">
        <v>0.91080000000000005</v>
      </c>
      <c r="L41" s="66" t="s">
        <v>35</v>
      </c>
      <c r="M41" s="22"/>
    </row>
    <row r="42" spans="2:13" x14ac:dyDescent="0.15">
      <c r="B42" s="54"/>
      <c r="C42" s="101"/>
      <c r="D42" s="101"/>
      <c r="E42" s="101"/>
      <c r="F42" s="105" t="s">
        <v>44</v>
      </c>
      <c r="G42" s="106" t="s">
        <v>90</v>
      </c>
      <c r="I42" s="109" t="s">
        <v>45</v>
      </c>
      <c r="J42" s="110">
        <v>0.01</v>
      </c>
      <c r="K42" s="111">
        <f>K36/(1-J42)-K36</f>
        <v>1.5716161616161628E-2</v>
      </c>
      <c r="L42" s="66" t="s">
        <v>35</v>
      </c>
      <c r="M42" s="22"/>
    </row>
    <row r="43" spans="2:13" x14ac:dyDescent="0.15">
      <c r="B43" s="54"/>
      <c r="C43" s="101"/>
      <c r="D43" s="101"/>
      <c r="E43" s="101"/>
      <c r="F43" s="105" t="s">
        <v>46</v>
      </c>
      <c r="G43" s="112" t="s">
        <v>47</v>
      </c>
      <c r="K43" s="111">
        <f>ROUND(AVERAGE(K40:K41)+K42, 4)</f>
        <v>0.86399999999999999</v>
      </c>
      <c r="L43" s="66" t="s">
        <v>35</v>
      </c>
      <c r="M43" s="22"/>
    </row>
    <row r="44" spans="2:13" x14ac:dyDescent="0.15">
      <c r="B44" s="54"/>
      <c r="C44" s="101"/>
      <c r="D44" s="101"/>
      <c r="E44" s="101"/>
      <c r="F44" s="105"/>
      <c r="G44" s="112"/>
      <c r="K44" s="111"/>
      <c r="L44" s="113"/>
      <c r="M44" s="22"/>
    </row>
    <row r="45" spans="2:13" x14ac:dyDescent="0.15">
      <c r="B45" s="21"/>
      <c r="C45" s="22"/>
      <c r="D45" s="22"/>
      <c r="E45" s="22"/>
      <c r="F45" s="105" t="s">
        <v>48</v>
      </c>
      <c r="G45" s="106" t="s">
        <v>91</v>
      </c>
      <c r="K45" s="108">
        <v>2.5417999999999998</v>
      </c>
      <c r="L45" s="113" t="s">
        <v>35</v>
      </c>
      <c r="M45" s="22"/>
    </row>
    <row r="46" spans="2:13" x14ac:dyDescent="0.15">
      <c r="B46" s="21"/>
      <c r="C46" s="22"/>
      <c r="D46" s="22"/>
      <c r="E46" s="22"/>
      <c r="F46" s="105" t="s">
        <v>49</v>
      </c>
      <c r="G46" s="106" t="s">
        <v>92</v>
      </c>
      <c r="H46" s="114"/>
      <c r="I46" s="114"/>
      <c r="J46" s="115"/>
      <c r="K46" s="108">
        <v>1.5100000000000001E-2</v>
      </c>
      <c r="L46" s="113" t="s">
        <v>35</v>
      </c>
      <c r="M46" s="22"/>
    </row>
    <row r="47" spans="2:13" x14ac:dyDescent="0.15">
      <c r="B47" s="21"/>
      <c r="C47" s="22"/>
      <c r="D47" s="22"/>
      <c r="E47" s="22"/>
      <c r="F47" s="79"/>
      <c r="G47" s="116"/>
      <c r="H47" s="116"/>
      <c r="I47" s="22"/>
      <c r="J47" s="101"/>
      <c r="K47" s="103"/>
      <c r="L47" s="117"/>
      <c r="M47" s="22"/>
    </row>
    <row r="48" spans="2:13" x14ac:dyDescent="0.15">
      <c r="B48" s="21"/>
      <c r="C48" s="22"/>
      <c r="D48" s="22"/>
      <c r="E48" s="22"/>
      <c r="F48" s="79"/>
      <c r="G48" s="22"/>
      <c r="H48" s="22"/>
      <c r="I48" s="22"/>
      <c r="J48" s="23" t="s">
        <v>50</v>
      </c>
      <c r="K48" s="99">
        <f>ROUND(SUM(K43,K45,K46), 4)</f>
        <v>3.4209000000000001</v>
      </c>
      <c r="L48" s="70" t="s">
        <v>35</v>
      </c>
      <c r="M48" s="22"/>
    </row>
    <row r="49" spans="2:13" x14ac:dyDescent="0.15">
      <c r="B49" s="21"/>
      <c r="C49" s="22"/>
      <c r="D49" s="22"/>
      <c r="E49" s="22"/>
      <c r="F49" s="79"/>
      <c r="G49" s="116"/>
      <c r="H49" s="116"/>
      <c r="I49" s="118"/>
      <c r="J49" s="101"/>
      <c r="K49" s="119"/>
      <c r="L49" s="70"/>
      <c r="M49" s="22"/>
    </row>
    <row r="50" spans="2:13" x14ac:dyDescent="0.15">
      <c r="B50" s="21"/>
      <c r="C50" s="22"/>
      <c r="D50" s="22"/>
      <c r="E50" s="22"/>
      <c r="F50" s="79"/>
      <c r="G50" s="22"/>
      <c r="H50" s="22"/>
      <c r="I50" s="22"/>
      <c r="J50" s="23" t="s">
        <v>51</v>
      </c>
      <c r="K50" s="120">
        <f>K36+K48</f>
        <v>4.9767999999999999</v>
      </c>
      <c r="L50" s="70" t="s">
        <v>35</v>
      </c>
      <c r="M50" s="22"/>
    </row>
    <row r="51" spans="2:13" ht="4.7" customHeight="1" x14ac:dyDescent="0.15">
      <c r="B51" s="121"/>
      <c r="C51" s="122"/>
      <c r="D51" s="122"/>
      <c r="E51" s="122"/>
      <c r="F51" s="123"/>
      <c r="G51" s="124"/>
      <c r="H51" s="124"/>
      <c r="I51" s="125"/>
      <c r="J51" s="126"/>
      <c r="K51" s="127"/>
      <c r="L51" s="128"/>
      <c r="M51" s="22"/>
    </row>
    <row r="52" spans="2:13" ht="4.7" customHeight="1" x14ac:dyDescent="0.15">
      <c r="B52" s="129"/>
      <c r="C52" s="130"/>
      <c r="D52" s="130"/>
      <c r="E52" s="130"/>
      <c r="F52" s="74"/>
      <c r="G52" s="131"/>
      <c r="H52" s="131"/>
      <c r="I52" s="132"/>
      <c r="J52" s="133"/>
      <c r="K52" s="131"/>
      <c r="L52" s="134"/>
      <c r="M52" s="22"/>
    </row>
    <row r="53" spans="2:13" x14ac:dyDescent="0.15">
      <c r="B53" s="54" t="s">
        <v>52</v>
      </c>
      <c r="C53" s="86" t="s">
        <v>18</v>
      </c>
      <c r="D53" s="22" t="s">
        <v>53</v>
      </c>
      <c r="E53" s="86"/>
      <c r="F53" s="22"/>
      <c r="G53" s="22"/>
      <c r="H53" s="22"/>
      <c r="I53" s="22"/>
      <c r="J53" s="104"/>
      <c r="K53" s="135">
        <v>3.8839999999999999E-3</v>
      </c>
      <c r="L53" s="70" t="s">
        <v>54</v>
      </c>
      <c r="M53" s="22"/>
    </row>
    <row r="54" spans="2:13" ht="4.7" customHeight="1" x14ac:dyDescent="0.15">
      <c r="B54" s="121"/>
      <c r="C54" s="122"/>
      <c r="D54" s="123"/>
      <c r="E54" s="122"/>
      <c r="F54" s="122"/>
      <c r="G54" s="124"/>
      <c r="H54" s="124"/>
      <c r="I54" s="125"/>
      <c r="J54" s="136"/>
      <c r="K54" s="124"/>
      <c r="L54" s="128"/>
      <c r="M54" s="22"/>
    </row>
    <row r="55" spans="2:13" ht="4.7" customHeight="1" x14ac:dyDescent="0.15">
      <c r="B55" s="137"/>
      <c r="C55" s="138"/>
      <c r="D55" s="130"/>
      <c r="E55" s="138"/>
      <c r="F55" s="130"/>
      <c r="G55" s="130"/>
      <c r="H55" s="130"/>
      <c r="I55" s="130"/>
      <c r="J55" s="139"/>
      <c r="K55" s="140"/>
      <c r="L55" s="141"/>
      <c r="M55" s="22"/>
    </row>
    <row r="56" spans="2:13" x14ac:dyDescent="0.15">
      <c r="B56" s="142" t="s">
        <v>55</v>
      </c>
      <c r="C56" s="143" t="s">
        <v>18</v>
      </c>
      <c r="D56" s="22" t="s">
        <v>56</v>
      </c>
      <c r="E56" s="143"/>
      <c r="F56" s="22"/>
      <c r="G56" s="144"/>
      <c r="H56" s="144"/>
      <c r="I56" s="144"/>
      <c r="J56" s="145"/>
      <c r="K56" s="146" t="s">
        <v>5</v>
      </c>
      <c r="L56" s="147" t="s">
        <v>6</v>
      </c>
      <c r="M56" s="22"/>
    </row>
    <row r="57" spans="2:13" x14ac:dyDescent="0.15">
      <c r="B57" s="148"/>
      <c r="C57" s="143"/>
      <c r="D57" s="22"/>
      <c r="E57" s="143"/>
      <c r="F57" s="22"/>
      <c r="G57" s="149"/>
      <c r="H57" s="149"/>
      <c r="I57" s="22"/>
      <c r="J57" s="150" t="s">
        <v>57</v>
      </c>
      <c r="K57" s="151">
        <v>0</v>
      </c>
      <c r="L57" s="152" t="s">
        <v>93</v>
      </c>
      <c r="M57" s="21"/>
    </row>
    <row r="58" spans="2:13" x14ac:dyDescent="0.15">
      <c r="B58" s="148"/>
      <c r="C58" s="22"/>
      <c r="D58" s="22"/>
      <c r="E58" s="22"/>
      <c r="F58" s="22"/>
      <c r="G58" s="149"/>
      <c r="H58" s="149"/>
      <c r="I58" s="22"/>
      <c r="J58" s="153" t="s">
        <v>58</v>
      </c>
      <c r="K58" s="154">
        <v>1</v>
      </c>
      <c r="L58" s="155" t="s">
        <v>93</v>
      </c>
      <c r="M58" s="22"/>
    </row>
    <row r="59" spans="2:13" x14ac:dyDescent="0.15">
      <c r="B59" s="21"/>
      <c r="C59" s="22"/>
      <c r="D59" s="22"/>
      <c r="E59" s="22"/>
      <c r="F59" s="22"/>
      <c r="G59" s="22"/>
      <c r="H59" s="22"/>
      <c r="I59" s="22"/>
      <c r="J59" s="150" t="s">
        <v>59</v>
      </c>
      <c r="K59" s="154">
        <v>1</v>
      </c>
      <c r="L59" s="155" t="s">
        <v>93</v>
      </c>
      <c r="M59" s="22"/>
    </row>
    <row r="60" spans="2:13" x14ac:dyDescent="0.15">
      <c r="B60" s="148"/>
      <c r="C60" s="22"/>
      <c r="D60" s="22"/>
      <c r="E60" s="22"/>
      <c r="F60" s="22"/>
      <c r="G60" s="22"/>
      <c r="H60" s="22"/>
      <c r="I60" s="22"/>
      <c r="J60" s="150" t="s">
        <v>60</v>
      </c>
      <c r="K60" s="154">
        <v>1</v>
      </c>
      <c r="L60" s="156" t="s">
        <v>93</v>
      </c>
      <c r="M60" s="22"/>
    </row>
    <row r="61" spans="2:13" ht="4.7" customHeight="1" x14ac:dyDescent="0.15">
      <c r="B61" s="121"/>
      <c r="C61" s="122"/>
      <c r="D61" s="122"/>
      <c r="E61" s="122"/>
      <c r="F61" s="122"/>
      <c r="G61" s="122"/>
      <c r="H61" s="122"/>
      <c r="I61" s="122"/>
      <c r="J61" s="157"/>
      <c r="K61" s="158"/>
      <c r="L61" s="159"/>
      <c r="M61" s="22"/>
    </row>
    <row r="62" spans="2:13" x14ac:dyDescent="0.15">
      <c r="B62" s="22"/>
      <c r="C62" s="22"/>
      <c r="D62" s="22"/>
      <c r="E62" s="22"/>
      <c r="F62" s="160"/>
      <c r="G62" s="160"/>
      <c r="H62" s="160"/>
      <c r="I62" s="22"/>
      <c r="J62" s="161"/>
      <c r="K62" s="162"/>
      <c r="L62" s="116"/>
      <c r="M62" s="22"/>
    </row>
    <row r="63" spans="2:13" x14ac:dyDescent="0.15">
      <c r="B63" s="163"/>
      <c r="C63" s="164"/>
      <c r="D63" s="164"/>
      <c r="E63" s="164"/>
      <c r="F63" s="164"/>
      <c r="G63" s="164" t="s">
        <v>61</v>
      </c>
      <c r="H63" s="164"/>
      <c r="I63" s="164"/>
      <c r="J63" s="164"/>
      <c r="K63" s="164"/>
      <c r="L63" s="165"/>
      <c r="M63" s="22"/>
    </row>
    <row r="64" spans="2:13" x14ac:dyDescent="0.15">
      <c r="B64" s="21"/>
      <c r="C64" s="22"/>
      <c r="D64" s="22"/>
      <c r="E64" s="22"/>
      <c r="F64" s="22"/>
      <c r="G64" s="22"/>
      <c r="H64" s="22"/>
      <c r="I64" s="22"/>
      <c r="J64" s="22"/>
      <c r="K64" s="203" t="s">
        <v>62</v>
      </c>
      <c r="L64" s="204"/>
      <c r="M64" s="22"/>
    </row>
    <row r="65" spans="2:13" x14ac:dyDescent="0.15">
      <c r="B65" s="166"/>
      <c r="C65" s="144"/>
      <c r="E65" s="100" t="s">
        <v>63</v>
      </c>
      <c r="F65" s="100"/>
      <c r="G65" s="144" t="s">
        <v>64</v>
      </c>
      <c r="H65" s="144"/>
      <c r="I65" s="144"/>
      <c r="J65" s="49"/>
      <c r="K65" s="205">
        <v>46082</v>
      </c>
      <c r="L65" s="206"/>
      <c r="M65" s="22"/>
    </row>
    <row r="66" spans="2:13" x14ac:dyDescent="0.15">
      <c r="B66" s="167" t="s">
        <v>65</v>
      </c>
      <c r="C66" s="168"/>
      <c r="D66" s="168"/>
      <c r="E66" s="169" t="s">
        <v>66</v>
      </c>
      <c r="F66" s="169"/>
      <c r="G66" s="168" t="s">
        <v>67</v>
      </c>
      <c r="H66" s="168" t="s">
        <v>68</v>
      </c>
      <c r="I66" s="168"/>
      <c r="J66" s="44"/>
      <c r="K66" s="146" t="s">
        <v>5</v>
      </c>
      <c r="L66" s="170" t="s">
        <v>6</v>
      </c>
      <c r="M66" s="22"/>
    </row>
    <row r="67" spans="2:13" x14ac:dyDescent="0.15">
      <c r="B67" s="171" t="s">
        <v>8</v>
      </c>
      <c r="C67" s="122"/>
      <c r="D67" s="122"/>
      <c r="E67" s="124" t="s">
        <v>69</v>
      </c>
      <c r="F67" s="124"/>
      <c r="G67" s="122" t="s">
        <v>70</v>
      </c>
      <c r="H67" s="124" t="s">
        <v>71</v>
      </c>
      <c r="I67" s="124"/>
      <c r="J67" s="122"/>
      <c r="K67" s="172">
        <v>0</v>
      </c>
      <c r="L67" s="173" t="s">
        <v>93</v>
      </c>
      <c r="M67" s="22"/>
    </row>
    <row r="68" spans="2:13" x14ac:dyDescent="0.15">
      <c r="B68" s="103" t="s">
        <v>10</v>
      </c>
      <c r="C68" s="22"/>
      <c r="D68" s="22"/>
      <c r="E68" s="116" t="s">
        <v>72</v>
      </c>
      <c r="F68" s="116"/>
      <c r="G68" s="22" t="s">
        <v>73</v>
      </c>
      <c r="H68" s="116" t="s">
        <v>71</v>
      </c>
      <c r="I68" s="116"/>
      <c r="J68" s="22"/>
      <c r="K68" s="174">
        <v>286</v>
      </c>
      <c r="L68" s="175" t="s">
        <v>93</v>
      </c>
      <c r="M68" s="22"/>
    </row>
    <row r="69" spans="2:13" x14ac:dyDescent="0.15">
      <c r="B69" s="171"/>
      <c r="C69" s="122"/>
      <c r="D69" s="122"/>
      <c r="E69" s="124" t="s">
        <v>74</v>
      </c>
      <c r="F69" s="124"/>
      <c r="G69" s="122"/>
      <c r="H69" s="124" t="s">
        <v>71</v>
      </c>
      <c r="I69" s="124"/>
      <c r="J69" s="122"/>
      <c r="K69" s="176"/>
      <c r="L69" s="177"/>
      <c r="M69" s="22"/>
    </row>
    <row r="70" spans="2:13" x14ac:dyDescent="0.15">
      <c r="B70" s="103" t="s">
        <v>11</v>
      </c>
      <c r="C70" s="22"/>
      <c r="D70" s="22"/>
      <c r="E70" s="22" t="s">
        <v>75</v>
      </c>
      <c r="F70" s="22"/>
      <c r="G70" s="22" t="s">
        <v>75</v>
      </c>
      <c r="H70" s="116" t="s">
        <v>71</v>
      </c>
      <c r="I70" s="116"/>
      <c r="J70" s="22"/>
      <c r="K70" s="174">
        <v>334</v>
      </c>
      <c r="L70" s="175" t="s">
        <v>93</v>
      </c>
      <c r="M70" s="22"/>
    </row>
    <row r="71" spans="2:13" x14ac:dyDescent="0.15">
      <c r="B71" s="103"/>
      <c r="C71" s="22"/>
      <c r="D71" s="22"/>
      <c r="E71" s="22" t="s">
        <v>76</v>
      </c>
      <c r="F71" s="22"/>
      <c r="G71" s="22" t="s">
        <v>76</v>
      </c>
      <c r="H71" s="116" t="s">
        <v>71</v>
      </c>
      <c r="I71" s="116"/>
      <c r="J71" s="22"/>
      <c r="K71" s="178"/>
      <c r="L71" s="179"/>
      <c r="M71" s="22"/>
    </row>
    <row r="72" spans="2:13" x14ac:dyDescent="0.15">
      <c r="B72" s="171"/>
      <c r="C72" s="122"/>
      <c r="D72" s="122"/>
      <c r="E72" s="122" t="s">
        <v>77</v>
      </c>
      <c r="F72" s="122"/>
      <c r="G72" s="122" t="s">
        <v>77</v>
      </c>
      <c r="H72" s="124" t="s">
        <v>78</v>
      </c>
      <c r="I72" s="124"/>
      <c r="J72" s="122"/>
      <c r="K72" s="180"/>
      <c r="L72" s="181"/>
      <c r="M72" s="22"/>
    </row>
    <row r="73" spans="2:13" x14ac:dyDescent="0.15">
      <c r="B73" s="171" t="s">
        <v>13</v>
      </c>
      <c r="C73" s="122"/>
      <c r="D73" s="122"/>
      <c r="E73" s="124" t="s">
        <v>79</v>
      </c>
      <c r="F73" s="124"/>
      <c r="G73" s="124" t="s">
        <v>79</v>
      </c>
      <c r="H73" s="124" t="s">
        <v>80</v>
      </c>
      <c r="I73" s="124"/>
      <c r="J73" s="122"/>
      <c r="K73" s="182">
        <v>123</v>
      </c>
      <c r="L73" s="183" t="s">
        <v>93</v>
      </c>
      <c r="M73" s="22"/>
    </row>
    <row r="74" spans="2:13" x14ac:dyDescent="0.15">
      <c r="B74" s="121"/>
      <c r="C74" s="122"/>
      <c r="D74" s="122"/>
      <c r="E74" s="122"/>
      <c r="F74" s="122"/>
      <c r="G74" s="122"/>
      <c r="H74" s="122"/>
      <c r="I74" s="122"/>
      <c r="J74" s="123" t="s">
        <v>81</v>
      </c>
      <c r="K74" s="184">
        <f>IF(SUM(K67:K73)=0, "", SUM(K67:K73))</f>
        <v>743</v>
      </c>
      <c r="L74" s="185" t="str">
        <f>IF(SUM(L67:L73)=0, "", SUM(L67:L73))</f>
        <v/>
      </c>
      <c r="M74" s="22"/>
    </row>
    <row r="75" spans="2:13" x14ac:dyDescent="0.15"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22"/>
    </row>
    <row r="76" spans="2:13" ht="10.15" customHeight="1" x14ac:dyDescent="0.15">
      <c r="B76" s="187" t="s">
        <v>82</v>
      </c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22"/>
    </row>
    <row r="77" spans="2:13" ht="8.85" customHeight="1" x14ac:dyDescent="0.15">
      <c r="B77" s="189" t="s">
        <v>83</v>
      </c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22"/>
    </row>
    <row r="78" spans="2:13" ht="8.85" customHeight="1" x14ac:dyDescent="0.15">
      <c r="B78" s="190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22"/>
    </row>
    <row r="79" spans="2:13" ht="8.85" customHeight="1" x14ac:dyDescent="0.15">
      <c r="B79" s="191" t="s">
        <v>84</v>
      </c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22"/>
    </row>
    <row r="80" spans="2:13" x14ac:dyDescent="0.15">
      <c r="B80" s="191" t="s">
        <v>85</v>
      </c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22"/>
    </row>
    <row r="81" spans="2:15" x14ac:dyDescent="0.15"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22"/>
    </row>
    <row r="82" spans="2:15" x14ac:dyDescent="0.15">
      <c r="B82" s="194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March 1, 2026.</v>
      </c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22"/>
    </row>
    <row r="83" spans="2:15" ht="9" customHeight="1" x14ac:dyDescent="0.15">
      <c r="B83" s="195" t="s">
        <v>86</v>
      </c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22"/>
    </row>
    <row r="84" spans="2:15" ht="9" customHeight="1" x14ac:dyDescent="0.2">
      <c r="B84" s="197" t="s">
        <v>87</v>
      </c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9"/>
      <c r="O84" s="199"/>
    </row>
    <row r="85" spans="2:15" x14ac:dyDescent="0.15">
      <c r="B85" s="200"/>
      <c r="C85" s="201"/>
      <c r="D85" s="201"/>
      <c r="E85" s="201"/>
      <c r="F85" s="22"/>
      <c r="G85" s="201"/>
      <c r="H85" s="201"/>
      <c r="I85" s="201"/>
      <c r="J85" s="201"/>
      <c r="K85" s="201"/>
      <c r="L85" s="201"/>
      <c r="M85" s="22"/>
    </row>
    <row r="86" spans="2:15" x14ac:dyDescent="0.15">
      <c r="B86" s="22"/>
      <c r="C86" s="22"/>
      <c r="D86" s="22"/>
      <c r="E86" s="22"/>
      <c r="F86" s="22"/>
      <c r="G86" s="22"/>
      <c r="H86" s="22"/>
      <c r="I86" s="22"/>
      <c r="J86" s="79"/>
      <c r="K86" s="79"/>
      <c r="L86" s="116"/>
      <c r="M86" s="22"/>
    </row>
    <row r="87" spans="2:15" x14ac:dyDescent="0.15">
      <c r="B87" s="22"/>
      <c r="C87" s="22"/>
      <c r="D87" s="22"/>
      <c r="E87" s="22"/>
      <c r="F87" s="22"/>
      <c r="G87" s="22"/>
      <c r="H87" s="22"/>
      <c r="I87" s="22"/>
      <c r="J87" s="79"/>
      <c r="K87" s="79"/>
      <c r="L87" s="116"/>
      <c r="M87" s="22"/>
    </row>
    <row r="88" spans="2:15" x14ac:dyDescent="0.15">
      <c r="B88" s="22"/>
      <c r="C88" s="22"/>
      <c r="D88" s="22"/>
      <c r="E88" s="22"/>
      <c r="F88" s="22"/>
      <c r="G88" s="22"/>
      <c r="H88" s="22"/>
      <c r="I88" s="22"/>
      <c r="J88" s="79"/>
      <c r="K88" s="79"/>
      <c r="L88" s="116"/>
      <c r="M88" s="22"/>
    </row>
    <row r="89" spans="2:15" x14ac:dyDescent="0.15">
      <c r="B89" s="22"/>
      <c r="C89" s="22"/>
      <c r="D89" s="22"/>
      <c r="E89" s="22"/>
      <c r="F89" s="22"/>
      <c r="G89" s="22"/>
      <c r="H89" s="22"/>
      <c r="I89" s="22"/>
      <c r="J89" s="79"/>
      <c r="K89" s="79"/>
      <c r="L89" s="116"/>
      <c r="M89" s="22"/>
    </row>
    <row r="90" spans="2:15" x14ac:dyDescent="0.15">
      <c r="B90" s="22"/>
      <c r="C90" s="22"/>
      <c r="D90" s="22"/>
      <c r="E90" s="22"/>
      <c r="F90" s="22"/>
      <c r="G90" s="22"/>
      <c r="H90" s="22"/>
      <c r="I90" s="22"/>
      <c r="J90" s="79"/>
      <c r="K90" s="79"/>
      <c r="L90" s="116"/>
      <c r="M90" s="22"/>
    </row>
    <row r="91" spans="2:15" x14ac:dyDescent="0.15">
      <c r="B91" s="22"/>
      <c r="C91" s="22"/>
      <c r="D91" s="22"/>
      <c r="E91" s="22"/>
      <c r="F91" s="22"/>
      <c r="G91" s="22"/>
      <c r="H91" s="22"/>
      <c r="I91" s="22"/>
      <c r="J91" s="79"/>
      <c r="K91" s="79"/>
      <c r="L91" s="116"/>
      <c r="M91" s="22"/>
    </row>
    <row r="92" spans="2:15" x14ac:dyDescent="0.15">
      <c r="B92" s="22"/>
      <c r="C92" s="22"/>
      <c r="D92" s="22"/>
      <c r="E92" s="22"/>
      <c r="F92" s="22"/>
      <c r="G92" s="22"/>
      <c r="H92" s="22"/>
      <c r="I92" s="22"/>
      <c r="J92" s="79"/>
      <c r="K92" s="79"/>
      <c r="L92" s="116"/>
      <c r="M92" s="22"/>
    </row>
    <row r="93" spans="2:15" x14ac:dyDescent="0.15">
      <c r="B93" s="22"/>
      <c r="C93" s="22"/>
      <c r="D93" s="22"/>
      <c r="E93" s="22"/>
      <c r="F93" s="22"/>
      <c r="G93" s="22"/>
      <c r="H93" s="22"/>
      <c r="I93" s="22"/>
      <c r="J93" s="79"/>
      <c r="K93" s="79"/>
      <c r="L93" s="116"/>
      <c r="M93" s="22"/>
    </row>
  </sheetData>
  <sheetProtection sheet="1" objects="1" scenarios="1"/>
  <mergeCells count="2">
    <mergeCell ref="K64:L64"/>
    <mergeCell ref="K65:L65"/>
  </mergeCells>
  <printOptions horizontalCentered="1"/>
  <pageMargins left="0.5" right="0.5" top="0.5" bottom="0.35" header="0.2" footer="0.15"/>
  <pageSetup scale="91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Options C2&amp;C3</vt:lpstr>
      <vt:lpstr>'Options C2&amp;C3'!Print_Area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2026-03-05T20:57:08Z</dcterms:created>
  <dcterms:modified xsi:type="dcterms:W3CDTF">2026-03-09T16:08:38Z</dcterms:modified>
</cp:coreProperties>
</file>