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2\"/>
    </mc:Choice>
  </mc:AlternateContent>
  <xr:revisionPtr revIDLastSave="0" documentId="8_{E0ADD00B-5DEC-461D-A467-79E6398E67FA}" xr6:coauthVersionLast="47" xr6:coauthVersionMax="47" xr10:uidLastSave="{00000000-0000-0000-0000-000000000000}"/>
  <bookViews>
    <workbookView xWindow="-120" yWindow="-120" windowWidth="29040" windowHeight="15720" xr2:uid="{6501EEAB-2E3F-4E40-B7BD-5F5B854B2856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K36" i="1"/>
  <c r="K42" i="1" s="1"/>
  <c r="K43" i="1" s="1"/>
  <c r="K48" i="1" s="1"/>
  <c r="L13" i="1"/>
  <c r="L12" i="1"/>
  <c r="L11" i="1"/>
  <c r="B82" i="1"/>
  <c r="K50" i="1" l="1"/>
  <c r="G5" i="1"/>
  <c r="K74" i="1"/>
  <c r="L74" i="1"/>
  <c r="L14" i="1" s="1"/>
  <c r="K28" i="1"/>
  <c r="K13" i="1" l="1"/>
  <c r="K11" i="1"/>
  <c r="K12" i="1"/>
  <c r="K14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<sst xmlns="http://schemas.openxmlformats.org/spreadsheetml/2006/main" count="141" uniqueCount="94">
  <si>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</si>
  <si>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</si>
  <si>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</si>
  <si>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</si>
  <si>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</si>
  <si>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</si>
  <si>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</si>
  <si>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</si>
  <si>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</si>
  <si>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</si>
  <si>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</si>
  <si>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</si>
  <si>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</si>
  <si>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</si>
  <si>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</si>
  <si>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</si>
  <si>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</si>
  <si>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</si>
  <si>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</si>
  <si>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</si>
  <si>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</si>
  <si>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</si>
  <si>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</si>
  <si>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</si>
  <si>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</si>
  <si>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</si>
  <si>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</si>
  <si>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</si>
  <si>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</si>
  <si>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</si>
  <si>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</si>
  <si>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</si>
  <si>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</si>
  <si>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</si>
  <si>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</si>
  <si>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</si>
  <si>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</si>
  <si>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</si>
  <si>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</si>
  <si>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</si>
  <si>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</si>
  <si>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</si>
  <si>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</si>
  <si>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</si>
  <si>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</si>
  <si>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</si>
  <si>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</si>
  <si>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</si>
  <si>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</si>
  <si>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</si>
  <si>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</si>
  <si>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</si>
  <si>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</si>
  <si>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</si>
  <si>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</si>
  <si>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</si>
  <si>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</si>
  <si>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</si>
  <si>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</si>
  <si>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</si>
  <si>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</si>
  <si>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</si>
  <si>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</si>
  <si>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</si>
  <si>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</si>
  <si>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</si>
  <si>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</si>
  <si>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</si>
  <si>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</si>
  <si>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</si>
  <si>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</si>
  <si>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</si>
  <si>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</si>
  <si>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</si>
  <si>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</si>
  <si>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</si>
  <si>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</si>
  <si>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</si>
  <si>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</si>
  <si>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</si>
  <si>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</si>
  <si>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</si>
  <si>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</si>
  <si>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</si>
  <si>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</si>
  <si>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</si>
  <si>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</si>
  <si>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</si>
  <si>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12/09/2025</t>
  </si>
  <si>
    <t>PG&amp;E AL 5014-G</t>
  </si>
  <si>
    <t>PG&amp;E AL 4971-G, Backbone</t>
  </si>
  <si>
    <t>PG&amp;E AL 5099-G, Non-Backbone</t>
  </si>
  <si>
    <t>PG&amp;E AL 5145-G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</si>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</sst>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9">
    <cellStyle name="Comma 2" xfId="3" xr:uid="{57AC4E77-F22D-416F-8634-2A6DA9924545}"/>
    <cellStyle name="Comma 6" xfId="6" xr:uid="{E967820E-81F2-4274-AE4F-AF5071DF80C1}"/>
    <cellStyle name="Comma 6 2" xfId="8" xr:uid="{6C3E9681-07C0-41BD-A9B3-C0372F7C4DCD}"/>
    <cellStyle name="Normal" xfId="0" builtinId="0"/>
    <cellStyle name="Normal 19" xfId="4" xr:uid="{18DD0E68-70D9-4AB6-B500-795CAB72DE1C}"/>
    <cellStyle name="Normal 19 2" xfId="7" xr:uid="{54C161F4-DA04-4DA6-9451-CB0655576328}"/>
    <cellStyle name="Normal 2" xfId="2" xr:uid="{5A579840-69A1-4C15-9EFD-7E7034C6D38C}"/>
    <cellStyle name="Normal 6" xfId="5" xr:uid="{9941E451-6DF8-4B07-8054-5E7C60C9D0C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29FF2178-F226-4304-B3AD-5180BD528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DA2E-7C31-4C6D-8E77-2EF80417653A}">
  <sheetPr>
    <tabColor theme="3" tint="0.59999389629810485"/>
    <pageSetUpPr fitToPage="1"/>
  </sheetPr>
  <dimension ref="B1:O93"/>
  <sheetViews>
    <sheetView showGridLines="0" tabSelected="1" zoomScale="120" zoomScaleNormal="120" zoomScaleSheetLayoutView="100" zoomScalePageLayoutView="110" workbookViewId="0">
      <selection activeCell="Q39" sqref="Q39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6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December 1 - 31, 2025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45992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0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5.3199000000000003E-2</v>
      </c>
      <c r="L11" s="30">
        <f>IF(SUM(L68)=0,0,ROUND(((($K$26*L58)-$K$28)*$K$50/10^6)+($K$53*L58),6))</f>
        <v>0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5.3199000000000003E-2</v>
      </c>
      <c r="L12" s="30">
        <f>IF(SUM(L70)=0,0,ROUND(((($K$26*L59)-$K$28)*$K$50/10^6)+($K$53*L59),6))</f>
        <v>0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5.3199000000000003E-2</v>
      </c>
      <c r="L13" s="30">
        <f>IF(SUM(L73)=0,0,ROUND(((($K$26*L60)-$K$28)*$K$50/10^6)+($K$53*L60),6))</f>
        <v>0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5.3199000000000003E-2</v>
      </c>
      <c r="L14" s="30">
        <f>IF(SUM(L74)=0,0,ROUND(((($K$26-$K28)*$K$50/10^6)+$K$53),6))</f>
        <v>0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6117.0606949873154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4.55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4.6624999999999996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4.6063000000000001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0.72819999999999996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0.85329999999999995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4.6528282828282919E-2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0.83730000000000004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2.5795000000000003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4.19E-2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3.4586999999999999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8.0649999999999995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3.8649999999999999E-3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>
        <v>0</v>
      </c>
      <c r="L57" s="152" t="s">
        <v>93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>
        <v>1</v>
      </c>
      <c r="L58" s="155" t="s">
        <v>93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>
        <v>1</v>
      </c>
      <c r="L59" s="155" t="s">
        <v>93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>
        <v>1</v>
      </c>
      <c r="L60" s="156" t="s">
        <v>93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166" t="s">
        <v>62</v>
      </c>
      <c r="L64" s="167"/>
      <c r="M64" s="22"/>
    </row>
    <row r="65" spans="2:13" x14ac:dyDescent="0.15">
      <c r="B65" s="168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169">
        <v>45992</v>
      </c>
      <c r="L65" s="170"/>
      <c r="M65" s="22"/>
    </row>
    <row r="66" spans="2:13" x14ac:dyDescent="0.15">
      <c r="B66" s="171" t="s">
        <v>65</v>
      </c>
      <c r="C66" s="172"/>
      <c r="D66" s="172"/>
      <c r="E66" s="173" t="s">
        <v>66</v>
      </c>
      <c r="F66" s="173"/>
      <c r="G66" s="172" t="s">
        <v>67</v>
      </c>
      <c r="H66" s="172" t="s">
        <v>68</v>
      </c>
      <c r="I66" s="172"/>
      <c r="J66" s="44"/>
      <c r="K66" s="146" t="s">
        <v>5</v>
      </c>
      <c r="L66" s="174" t="s">
        <v>6</v>
      </c>
      <c r="M66" s="22"/>
    </row>
    <row r="67" spans="2:13" x14ac:dyDescent="0.15">
      <c r="B67" s="175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6">
        <v>0</v>
      </c>
      <c r="L67" s="177" t="s">
        <v>93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8">
        <v>286</v>
      </c>
      <c r="L68" s="179" t="s">
        <v>93</v>
      </c>
      <c r="M68" s="22"/>
    </row>
    <row r="69" spans="2:13" x14ac:dyDescent="0.15">
      <c r="B69" s="175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80"/>
      <c r="L69" s="181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8">
        <v>334</v>
      </c>
      <c r="L70" s="179" t="s">
        <v>93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82"/>
      <c r="L71" s="183"/>
      <c r="M71" s="22"/>
    </row>
    <row r="72" spans="2:13" x14ac:dyDescent="0.15">
      <c r="B72" s="175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4"/>
      <c r="L72" s="185"/>
      <c r="M72" s="22"/>
    </row>
    <row r="73" spans="2:13" x14ac:dyDescent="0.15">
      <c r="B73" s="175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6">
        <v>124</v>
      </c>
      <c r="L73" s="187" t="s">
        <v>93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8">
        <f>IF(SUM(K67:K73)=0, "", SUM(K67:K73))</f>
        <v>744</v>
      </c>
      <c r="L74" s="189" t="str">
        <f>IF(SUM(L67:L73)=0, "", SUM(L67:L73))</f>
        <v/>
      </c>
      <c r="M74" s="22"/>
    </row>
    <row r="75" spans="2:13" x14ac:dyDescent="0.15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2"/>
    </row>
    <row r="76" spans="2:13" ht="10.15" customHeight="1" x14ac:dyDescent="0.15">
      <c r="B76" s="191" t="s">
        <v>82</v>
      </c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2"/>
    </row>
    <row r="77" spans="2:13" ht="8.85" customHeight="1" x14ac:dyDescent="0.15">
      <c r="B77" s="193" t="s">
        <v>83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22"/>
    </row>
    <row r="78" spans="2:13" ht="8.85" customHeight="1" x14ac:dyDescent="0.15">
      <c r="B78" s="194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22"/>
    </row>
    <row r="79" spans="2:13" ht="8.85" customHeight="1" x14ac:dyDescent="0.15">
      <c r="B79" s="195" t="s">
        <v>84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22"/>
    </row>
    <row r="80" spans="2:13" x14ac:dyDescent="0.15">
      <c r="B80" s="195" t="s">
        <v>85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22"/>
    </row>
    <row r="81" spans="2:15" x14ac:dyDescent="0.15"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22"/>
    </row>
    <row r="82" spans="2:15" x14ac:dyDescent="0.15">
      <c r="B82" s="19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December 1, 2025.</v>
      </c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22"/>
    </row>
    <row r="83" spans="2:15" ht="9" customHeight="1" x14ac:dyDescent="0.15">
      <c r="B83" s="199" t="s">
        <v>86</v>
      </c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2"/>
    </row>
    <row r="84" spans="2:15" ht="9" customHeight="1" x14ac:dyDescent="0.2">
      <c r="B84" s="201" t="s">
        <v>87</v>
      </c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3"/>
      <c r="O84" s="203"/>
    </row>
    <row r="85" spans="2:15" x14ac:dyDescent="0.15">
      <c r="B85" s="204"/>
      <c r="C85" s="205"/>
      <c r="D85" s="205"/>
      <c r="E85" s="205"/>
      <c r="F85" s="22"/>
      <c r="G85" s="205"/>
      <c r="H85" s="205"/>
      <c r="I85" s="205"/>
      <c r="J85" s="205"/>
      <c r="K85" s="205"/>
      <c r="L85" s="205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 xml:space="preserve">&amp;C_x000D_&amp;1#&amp;"Calibri"&amp;12&amp;K000000 Public </oddFooter>
  </headerFooter>
  <drawing r:id="rId2"/>
</worksheet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2025-12-05T17:33:37Z</dcterms:created>
  <dcterms:modified xsi:type="dcterms:W3CDTF">2025-12-05T17:35:11Z</dcterms:modified>
</cp:coreProperties>
</file>