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10\Workfront Files\"/>
    </mc:Choice>
  </mc:AlternateContent>
  <xr:revisionPtr revIDLastSave="0" documentId="8_{B2C037D7-2A41-4A8C-ABE0-D4A1F3EC5858}" xr6:coauthVersionLast="47" xr6:coauthVersionMax="47" xr10:uidLastSave="{00000000-0000-0000-0000-000000000000}"/>
  <bookViews>
    <workbookView xWindow="-120" yWindow="-120" windowWidth="29040" windowHeight="15720" xr2:uid="{C1307902-9F81-4640-A9DA-FF0B94351D24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74" i="1"/>
  <c r="K11" i="1"/>
  <c r="K74" i="1"/>
  <c r="K14" i="1" s="1"/>
  <c r="K36" i="1"/>
  <c r="K13" i="1"/>
  <c r="K10" i="1"/>
  <c r="B82" i="1"/>
  <c r="G5" i="1"/>
  <c r="K42" i="1" l="1"/>
  <c r="K43" i="1" s="1"/>
  <c r="K48" i="1" s="1"/>
  <c r="K50" i="1" s="1"/>
  <c r="K28" i="1"/>
  <c r="L11" i="1" s="1"/>
  <c r="L12" i="1" l="1"/>
  <c r="L13" i="1"/>
  <c r="L14" i="1"/>
  <c r="L10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<sst xmlns="http://schemas.openxmlformats.org/spreadsheetml/2006/main" count="141" uniqueCount="94">
  <si>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</si>
  <si>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</si>
  <si>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</si>
  <si>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</si>
  <si>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</si>
  <si>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</si>
  <si>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</si>
  <si>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</si>
  <si>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</si>
  <si>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</si>
  <si>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</si>
  <si>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</si>
  <si>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</si>
  <si>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</si>
  <si>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</si>
  <si>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</si>
  <si>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</si>
  <si>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</si>
  <si>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</si>
  <si>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</si>
  <si>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</si>
  <si>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</si>
  <si>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</si>
  <si>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</si>
  <si>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</si>
  <si>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</si>
  <si>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</si>
  <si>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</si>
  <si>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</si>
  <si>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</si>
  <si>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</si>
  <si>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</si>
  <si>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</si>
  <si>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</si>
  <si>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</si>
  <si>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</si>
  <si>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</si>
  <si>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</si>
  <si>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</si>
  <si>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</si>
  <si>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</si>
  <si>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</si>
  <si>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</si>
  <si>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</si>
  <si>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</si>
  <si>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</si>
  <si>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</si>
  <si>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</si>
  <si>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</si>
  <si>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</si>
  <si>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</si>
  <si>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</si>
  <si>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</si>
  <si>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</si>
  <si>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</si>
  <si>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</si>
  <si>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</si>
  <si>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</si>
  <si>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</si>
  <si>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</si>
  <si>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</si>
  <si>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</si>
  <si>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</si>
  <si>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</si>
  <si>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</si>
  <si>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</si>
  <si>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</si>
  <si>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</si>
  <si>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</si>
  <si>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</si>
  <si>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</si>
  <si>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</si>
  <si>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</si>
  <si>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</si>
  <si>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</si>
  <si>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</si>
  <si>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</si>
  <si>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</si>
  <si>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</si>
  <si>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</si>
  <si>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</si>
  <si>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</si>
  <si>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</si>
  <si>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</si>
  <si>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</si>
  <si>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</si>
  <si>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</si>
  <si>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</si>
  <si>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10/08/2025</t>
  </si>
  <si>
    <t>PG&amp;E AL 5014-G</t>
  </si>
  <si>
    <t>PG&amp;E AL 4971-G, Backbone</t>
  </si>
  <si>
    <t>PG&amp;E AL 5099-G, Non-Backbone</t>
  </si>
  <si>
    <t>PG&amp;E AL 5114-G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</si>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</sst>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9">
    <cellStyle name="Comma 2" xfId="3" xr:uid="{7D9E1BD9-DB68-4C4E-90A0-85A51DE605ED}"/>
    <cellStyle name="Comma 6" xfId="6" xr:uid="{D2CA1D9E-6766-4173-9385-2F7332312CE7}"/>
    <cellStyle name="Comma 6 2" xfId="8" xr:uid="{9F6CC36F-6CA5-4319-9A76-FD6E21D79672}"/>
    <cellStyle name="Normal" xfId="0" builtinId="0"/>
    <cellStyle name="Normal 19" xfId="4" xr:uid="{BB23A8C2-EE63-4046-A746-7015F85FFD41}"/>
    <cellStyle name="Normal 19 2" xfId="7" xr:uid="{53513055-7E72-41E3-99A6-195F5501B60A}"/>
    <cellStyle name="Normal 2" xfId="2" xr:uid="{59879B47-7B96-4FED-ACF7-91520EF8555B}"/>
    <cellStyle name="Normal 6" xfId="5" xr:uid="{065AC880-40B9-47AD-8401-AC635878EE3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5778EEAA-A826-4F92-B75B-25606E43A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E4B6-71FB-4894-823E-902F7DF04B11}">
  <sheetPr>
    <tabColor theme="3" tint="0.59999389629810485"/>
    <pageSetUpPr fitToPage="1"/>
  </sheetPr>
  <dimension ref="B1:O93"/>
  <sheetViews>
    <sheetView showGridLines="0" tabSelected="1" zoomScale="120" zoomScaleNormal="120" zoomScaleSheetLayoutView="100" zoomScalePageLayoutView="110" workbookViewId="0">
      <selection activeCell="Q39" sqref="Q39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2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October 1 - 31, 2025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45931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4.1098999999999997E-2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0</v>
      </c>
      <c r="L11" s="30">
        <f>IF(SUM(L68)=0,0,ROUND(((($K$26*L58)-$K$28)*$K$50/10^6)+($K$53*L58),6))</f>
        <v>4.1098999999999997E-2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0</v>
      </c>
      <c r="L12" s="30">
        <f>IF(SUM(L70)=0,0,ROUND(((($K$26*L59)-$K$28)*$K$50/10^6)+($K$53*L59),6))</f>
        <v>4.1098999999999997E-2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0</v>
      </c>
      <c r="L13" s="30">
        <f>IF(SUM(L73)=0,0,ROUND(((($K$26*L60)-$K$28)*$K$50/10^6)+($K$53*L60),6))</f>
        <v>4.1098999999999997E-2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0</v>
      </c>
      <c r="L14" s="30">
        <f>IF(SUM(L74)=0,0,ROUND(((($K$26-$K28)*$K$50/10^6)+$K$53),6))</f>
        <v>4.1098999999999997E-2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6207.449867249371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2.62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2.5583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2.5891999999999999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0.72819999999999996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0.85329999999999995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2.6153535353535595E-2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0.81689999999999996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2.5795000000000003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1.4800000000000001E-2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3.4112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6.0004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3.852E-3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 t="s">
        <v>93</v>
      </c>
      <c r="L57" s="152">
        <v>1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 t="s">
        <v>93</v>
      </c>
      <c r="L58" s="155">
        <v>1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 t="s">
        <v>93</v>
      </c>
      <c r="L59" s="155">
        <v>1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 t="s">
        <v>93</v>
      </c>
      <c r="L60" s="156">
        <v>1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203" t="s">
        <v>62</v>
      </c>
      <c r="L64" s="204"/>
      <c r="M64" s="22"/>
    </row>
    <row r="65" spans="2:13" x14ac:dyDescent="0.15">
      <c r="B65" s="166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205">
        <v>45931</v>
      </c>
      <c r="L65" s="206"/>
      <c r="M65" s="22"/>
    </row>
    <row r="66" spans="2:13" x14ac:dyDescent="0.15">
      <c r="B66" s="167" t="s">
        <v>65</v>
      </c>
      <c r="C66" s="168"/>
      <c r="D66" s="168"/>
      <c r="E66" s="169" t="s">
        <v>66</v>
      </c>
      <c r="F66" s="169"/>
      <c r="G66" s="168" t="s">
        <v>67</v>
      </c>
      <c r="H66" s="168" t="s">
        <v>68</v>
      </c>
      <c r="I66" s="168"/>
      <c r="J66" s="44"/>
      <c r="K66" s="146" t="s">
        <v>5</v>
      </c>
      <c r="L66" s="170" t="s">
        <v>6</v>
      </c>
      <c r="M66" s="22"/>
    </row>
    <row r="67" spans="2:13" x14ac:dyDescent="0.15">
      <c r="B67" s="171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2" t="s">
        <v>93</v>
      </c>
      <c r="L67" s="173">
        <v>138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4" t="s">
        <v>93</v>
      </c>
      <c r="L68" s="175">
        <v>161</v>
      </c>
      <c r="M68" s="22"/>
    </row>
    <row r="69" spans="2:13" x14ac:dyDescent="0.15">
      <c r="B69" s="171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76"/>
      <c r="L69" s="177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4" t="s">
        <v>93</v>
      </c>
      <c r="L70" s="175">
        <v>321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78"/>
      <c r="L71" s="179"/>
      <c r="M71" s="22"/>
    </row>
    <row r="72" spans="2:13" x14ac:dyDescent="0.15">
      <c r="B72" s="171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0"/>
      <c r="L72" s="181"/>
      <c r="M72" s="22"/>
    </row>
    <row r="73" spans="2:13" x14ac:dyDescent="0.15">
      <c r="B73" s="171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2" t="s">
        <v>93</v>
      </c>
      <c r="L73" s="183">
        <v>124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4" t="str">
        <f>IF(SUM(K67:K73)=0, "", SUM(K67:K73))</f>
        <v/>
      </c>
      <c r="L74" s="185">
        <f>IF(SUM(L67:L73)=0, "", SUM(L67:L73))</f>
        <v>744</v>
      </c>
      <c r="M74" s="22"/>
    </row>
    <row r="75" spans="2:13" x14ac:dyDescent="0.15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22"/>
    </row>
    <row r="76" spans="2:13" ht="10.15" customHeight="1" x14ac:dyDescent="0.15">
      <c r="B76" s="187" t="s">
        <v>82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2"/>
    </row>
    <row r="77" spans="2:13" ht="8.85" customHeight="1" x14ac:dyDescent="0.15">
      <c r="B77" s="189" t="s">
        <v>83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22"/>
    </row>
    <row r="78" spans="2:13" ht="8.85" customHeight="1" x14ac:dyDescent="0.15">
      <c r="B78" s="190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22"/>
    </row>
    <row r="79" spans="2:13" ht="8.85" customHeight="1" x14ac:dyDescent="0.15">
      <c r="B79" s="191" t="s">
        <v>84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22"/>
    </row>
    <row r="80" spans="2:13" x14ac:dyDescent="0.15">
      <c r="B80" s="191" t="s">
        <v>85</v>
      </c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22"/>
    </row>
    <row r="81" spans="2:15" x14ac:dyDescent="0.15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22"/>
    </row>
    <row r="82" spans="2:15" x14ac:dyDescent="0.15">
      <c r="B82" s="194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October 1, 2025.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22"/>
    </row>
    <row r="83" spans="2:15" ht="9" customHeight="1" x14ac:dyDescent="0.15">
      <c r="B83" s="195" t="s">
        <v>86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22"/>
    </row>
    <row r="84" spans="2:15" ht="9" customHeight="1" x14ac:dyDescent="0.2">
      <c r="B84" s="197" t="s">
        <v>87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9"/>
      <c r="O84" s="199"/>
    </row>
    <row r="85" spans="2:15" x14ac:dyDescent="0.15">
      <c r="B85" s="200"/>
      <c r="C85" s="201"/>
      <c r="D85" s="201"/>
      <c r="E85" s="201"/>
      <c r="F85" s="22"/>
      <c r="G85" s="201"/>
      <c r="H85" s="201"/>
      <c r="I85" s="201"/>
      <c r="J85" s="201"/>
      <c r="K85" s="201"/>
      <c r="L85" s="201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2025-10-06T23:46:08Z</dcterms:created>
  <dcterms:modified xsi:type="dcterms:W3CDTF">2025-10-08T15:46:13Z</dcterms:modified>
</cp:coreProperties>
</file>