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3\"/>
    </mc:Choice>
  </mc:AlternateContent>
  <xr:revisionPtr revIDLastSave="0" documentId="8_{B311F7A1-2182-4A7F-B45E-CF56D96281BA}" xr6:coauthVersionLast="47" xr6:coauthVersionMax="47" xr10:uidLastSave="{00000000-0000-0000-0000-000000000000}"/>
  <bookViews>
    <workbookView xWindow="14295" yWindow="0" windowWidth="14610" windowHeight="15585" xr2:uid="{48FDB057-4452-4C4E-BF1E-8E312EF005E7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1" l="1"/>
  <c r="L14" i="1" s="1"/>
  <c r="K74" i="1"/>
  <c r="K36" i="1"/>
  <c r="L13" i="1"/>
  <c r="L11" i="1"/>
  <c r="L10" i="1"/>
  <c r="K10" i="1"/>
  <c r="B82" i="1"/>
  <c r="G5" i="1"/>
  <c r="K42" i="1" l="1"/>
  <c r="K43" i="1" s="1"/>
  <c r="K48" i="1" s="1"/>
  <c r="K50" i="1" s="1"/>
  <c r="L12" i="1"/>
  <c r="K28" i="1"/>
  <c r="K13" i="1" l="1"/>
  <c r="K11" i="1"/>
  <c r="K12" i="1"/>
  <c r="K14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<sst xmlns="http://schemas.openxmlformats.org/spreadsheetml/2006/main" count="141" uniqueCount="94">
  <si>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</si>
  <si>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</si>
  <si>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</si>
  <si>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</si>
  <si>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</si>
  <si>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</si>
  <si>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</si>
  <si>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</si>
  <si>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</si>
  <si>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</si>
  <si>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</si>
  <si>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</si>
  <si>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</si>
  <si>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</si>
  <si>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</si>
  <si>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</si>
  <si>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</si>
  <si>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</si>
  <si>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</si>
  <si>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</si>
  <si>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</si>
  <si>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</si>
  <si>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</si>
  <si>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</si>
  <si>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</si>
  <si>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</si>
  <si>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</si>
  <si>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</si>
  <si>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</si>
  <si>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</si>
  <si>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</si>
  <si>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</si>
  <si>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</si>
  <si>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</si>
  <si>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</si>
  <si>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</si>
  <si>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</si>
  <si>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</si>
  <si>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</si>
  <si>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</si>
  <si>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</si>
  <si>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</si>
  <si>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</si>
  <si>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</si>
  <si>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</si>
  <si>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</si>
  <si>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</si>
  <si>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</si>
  <si>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</si>
  <si>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</si>
  <si>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</si>
  <si>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</si>
  <si>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</si>
  <si>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</si>
  <si>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</si>
  <si>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</si>
  <si>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</si>
  <si>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</si>
  <si>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</si>
  <si>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</si>
  <si>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</si>
  <si>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</si>
  <si>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</si>
  <si>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</si>
  <si>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</si>
  <si>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</si>
  <si>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</si>
  <si>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</si>
  <si>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</si>
  <si>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</si>
  <si>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</si>
  <si>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</si>
  <si>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</si>
  <si>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</si>
  <si>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</si>
  <si>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</si>
  <si>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</si>
  <si>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</si>
  <si>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</si>
  <si>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</si>
  <si>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</si>
  <si>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</si>
  <si>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</si>
  <si>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</si>
  <si>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</si>
  <si>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</si>
  <si>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</si>
  <si>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</si>
  <si>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03/07/2025</t>
  </si>
  <si>
    <t>PG&amp;E AL 5014-G</t>
  </si>
  <si>
    <t>PG&amp;E AL 4971-G, Backbone</t>
  </si>
  <si>
    <t>PG&amp;E AL 5014-G, Non-Backbone</t>
  </si>
  <si>
    <t>PG&amp;E AL 5036-G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</si>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</sst>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9">
    <cellStyle name="Comma 2" xfId="3" xr:uid="{C2AB459A-F462-407D-B979-6D160EE4C4EE}"/>
    <cellStyle name="Comma 6" xfId="6" xr:uid="{905EAC77-52C8-45CE-8A5A-5B47E09422F0}"/>
    <cellStyle name="Comma 6 2" xfId="8" xr:uid="{75643CE7-70FB-4659-9BD6-C4B1ADE3D088}"/>
    <cellStyle name="Normal" xfId="0" builtinId="0"/>
    <cellStyle name="Normal 19" xfId="4" xr:uid="{6607EF8F-64EC-4610-A4CB-25213F2BEEC5}"/>
    <cellStyle name="Normal 19 2" xfId="7" xr:uid="{EA5D13A6-F789-4F27-9264-8B9E936A5008}"/>
    <cellStyle name="Normal 2" xfId="2" xr:uid="{97B92CCE-500D-4F19-A66F-46267A397FB5}"/>
    <cellStyle name="Normal 6" xfId="5" xr:uid="{52020285-884D-405B-8FF2-E9F868B5A40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F573934C-ADD3-412D-9690-A96D1F05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B677-713E-412F-B0B5-9883EB31DB81}">
  <sheetPr>
    <tabColor theme="3" tint="0.59999389629810485"/>
    <pageSetUpPr fitToPage="1"/>
  </sheetPr>
  <dimension ref="B1:O93"/>
  <sheetViews>
    <sheetView showGridLines="0" tabSelected="1" zoomScale="120" zoomScaleNormal="120" zoomScaleSheetLayoutView="100" zoomScalePageLayoutView="110" workbookViewId="0">
      <selection activeCell="B7" sqref="B7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6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March 1 - 31, 2025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45717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0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4.539E-2</v>
      </c>
      <c r="L11" s="30">
        <f>IF(SUM(L68)=0,0,ROUND(((($K$26*L58)-$K$28)*$K$50/10^6)+($K$53*L58),6))</f>
        <v>0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4.539E-2</v>
      </c>
      <c r="L12" s="30">
        <f>IF(SUM(L70)=0,0,ROUND(((($K$26*L59)-$K$28)*$K$50/10^6)+($K$53*L59),6))</f>
        <v>0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4.539E-2</v>
      </c>
      <c r="L13" s="30">
        <f>IF(SUM(L73)=0,0,ROUND(((($K$26*L60)-$K$28)*$K$50/10^6)+($K$53*L60),6))</f>
        <v>0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4.539E-2</v>
      </c>
      <c r="L14" s="30">
        <f>IF(SUM(L74)=0,0,ROUND(((($K$26-$K28)*$K$50/10^6)+$K$53),6))</f>
        <v>0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6195.2420250199384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3.3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3.2683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3.2841999999999998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0.72819999999999996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0.85329999999999995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3.31737373737373E-2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0.82389999999999997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2.5810000000000004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2.2800000000000001E-2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3.4277000000000002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6.7119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3.8080000000000002E-3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>
        <v>0</v>
      </c>
      <c r="L57" s="152" t="s">
        <v>93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>
        <v>1</v>
      </c>
      <c r="L58" s="155" t="s">
        <v>93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>
        <v>1</v>
      </c>
      <c r="L59" s="155" t="s">
        <v>93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>
        <v>1</v>
      </c>
      <c r="L60" s="156" t="s">
        <v>93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166" t="s">
        <v>62</v>
      </c>
      <c r="L64" s="167"/>
      <c r="M64" s="22"/>
    </row>
    <row r="65" spans="2:13" x14ac:dyDescent="0.15">
      <c r="B65" s="168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169">
        <v>45717</v>
      </c>
      <c r="L65" s="170"/>
      <c r="M65" s="22"/>
    </row>
    <row r="66" spans="2:13" x14ac:dyDescent="0.15">
      <c r="B66" s="171" t="s">
        <v>65</v>
      </c>
      <c r="C66" s="172"/>
      <c r="D66" s="172"/>
      <c r="E66" s="173" t="s">
        <v>66</v>
      </c>
      <c r="F66" s="173"/>
      <c r="G66" s="172" t="s">
        <v>67</v>
      </c>
      <c r="H66" s="172" t="s">
        <v>68</v>
      </c>
      <c r="I66" s="172"/>
      <c r="J66" s="44"/>
      <c r="K66" s="146" t="s">
        <v>5</v>
      </c>
      <c r="L66" s="174" t="s">
        <v>6</v>
      </c>
      <c r="M66" s="22"/>
    </row>
    <row r="67" spans="2:13" x14ac:dyDescent="0.15">
      <c r="B67" s="175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6">
        <v>0</v>
      </c>
      <c r="L67" s="177" t="s">
        <v>93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8">
        <v>273</v>
      </c>
      <c r="L68" s="179" t="s">
        <v>93</v>
      </c>
      <c r="M68" s="22"/>
    </row>
    <row r="69" spans="2:13" x14ac:dyDescent="0.15">
      <c r="B69" s="175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80"/>
      <c r="L69" s="181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8">
        <v>347</v>
      </c>
      <c r="L70" s="179" t="s">
        <v>93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82"/>
      <c r="L71" s="183"/>
      <c r="M71" s="22"/>
    </row>
    <row r="72" spans="2:13" x14ac:dyDescent="0.15">
      <c r="B72" s="175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4"/>
      <c r="L72" s="185"/>
      <c r="M72" s="22"/>
    </row>
    <row r="73" spans="2:13" x14ac:dyDescent="0.15">
      <c r="B73" s="175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6">
        <v>123</v>
      </c>
      <c r="L73" s="187" t="s">
        <v>93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8">
        <f>IF(SUM(K67:K73)=0, "", SUM(K67:K73))</f>
        <v>743</v>
      </c>
      <c r="L74" s="189" t="str">
        <f>IF(SUM(L67:L73)=0, "", SUM(L67:L73))</f>
        <v/>
      </c>
      <c r="M74" s="22"/>
    </row>
    <row r="75" spans="2:13" x14ac:dyDescent="0.15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2"/>
    </row>
    <row r="76" spans="2:13" ht="10.15" customHeight="1" x14ac:dyDescent="0.15">
      <c r="B76" s="191" t="s">
        <v>82</v>
      </c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2"/>
    </row>
    <row r="77" spans="2:13" ht="8.85" customHeight="1" x14ac:dyDescent="0.15">
      <c r="B77" s="193" t="s">
        <v>83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22"/>
    </row>
    <row r="78" spans="2:13" ht="8.85" customHeight="1" x14ac:dyDescent="0.15">
      <c r="B78" s="194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22"/>
    </row>
    <row r="79" spans="2:13" ht="8.85" customHeight="1" x14ac:dyDescent="0.15">
      <c r="B79" s="195" t="s">
        <v>84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22"/>
    </row>
    <row r="80" spans="2:13" x14ac:dyDescent="0.15">
      <c r="B80" s="195" t="s">
        <v>85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22"/>
    </row>
    <row r="81" spans="2:15" x14ac:dyDescent="0.15"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22"/>
    </row>
    <row r="82" spans="2:15" x14ac:dyDescent="0.15">
      <c r="B82" s="19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March 1, 2025.</v>
      </c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22"/>
    </row>
    <row r="83" spans="2:15" ht="9" customHeight="1" x14ac:dyDescent="0.15">
      <c r="B83" s="199" t="s">
        <v>86</v>
      </c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2"/>
    </row>
    <row r="84" spans="2:15" ht="9" customHeight="1" x14ac:dyDescent="0.2">
      <c r="B84" s="201" t="s">
        <v>87</v>
      </c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3"/>
      <c r="O84" s="203"/>
    </row>
    <row r="85" spans="2:15" x14ac:dyDescent="0.15">
      <c r="B85" s="204"/>
      <c r="C85" s="205"/>
      <c r="D85" s="205"/>
      <c r="E85" s="205"/>
      <c r="F85" s="22"/>
      <c r="G85" s="205"/>
      <c r="H85" s="205"/>
      <c r="I85" s="205"/>
      <c r="J85" s="205"/>
      <c r="K85" s="205"/>
      <c r="L85" s="205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Roger</dc:creator>
  <cp:lastModifiedBy>Yang, Roger</cp:lastModifiedBy>
  <dcterms:created xsi:type="dcterms:W3CDTF">2025-03-06T18:09:34Z</dcterms:created>
  <dcterms:modified xsi:type="dcterms:W3CDTF">2025-03-06T18:10:37Z</dcterms:modified>
</cp:coreProperties>
</file>