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ge-my.sharepoint.com/personal/skl0_pge_com/Documents/Documents/Baja_Min_flow_process/"/>
    </mc:Choice>
  </mc:AlternateContent>
  <xr:revisionPtr revIDLastSave="15" documentId="8_{518F8731-B42E-498E-8429-4F967B2BAD3C}" xr6:coauthVersionLast="46" xr6:coauthVersionMax="47" xr10:uidLastSave="{A83312D1-DC77-45D3-ACA8-91505FAA1D20}"/>
  <bookViews>
    <workbookView xWindow="6360" yWindow="165" windowWidth="20220" windowHeight="15600" xr2:uid="{00000000-000D-0000-FFFF-FFFF00000000}"/>
  </bookViews>
  <sheets>
    <sheet name="Summary" sheetId="1" r:id="rId1"/>
    <sheet name="Q1-2021-trans_summary" sheetId="3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'Q1-2021-trans_summary'!$A$1:$G$30</definedName>
    <definedName name="_xlnm.Print_Area" localSheetId="0">Summary!$A$1:$M$35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E23" i="1"/>
  <c r="F23" i="1"/>
  <c r="G23" i="1"/>
  <c r="H23" i="1"/>
  <c r="I23" i="1"/>
  <c r="J23" i="1"/>
  <c r="K23" i="1"/>
  <c r="M23" i="1"/>
  <c r="L23" i="1"/>
  <c r="C23" i="1"/>
  <c r="M18" i="1"/>
  <c r="M19" i="1"/>
  <c r="M20" i="1"/>
  <c r="M21" i="1"/>
  <c r="M13" i="1"/>
  <c r="M14" i="1"/>
  <c r="M15" i="1"/>
  <c r="M16" i="1"/>
  <c r="M17" i="1"/>
  <c r="G10" i="3" l="1"/>
  <c r="G17" i="3"/>
  <c r="G16" i="3"/>
  <c r="G15" i="3"/>
  <c r="G14" i="3"/>
  <c r="G13" i="3"/>
  <c r="G19" i="3"/>
  <c r="E19" i="3" l="1"/>
  <c r="G18" i="3"/>
  <c r="F19" i="3" l="1"/>
  <c r="G9" i="3" l="1"/>
  <c r="G7" i="3"/>
  <c r="G6" i="3"/>
  <c r="G5" i="3"/>
  <c r="E10" i="3" l="1"/>
  <c r="G8" i="3"/>
  <c r="F10" i="3" l="1"/>
  <c r="M12" i="1"/>
  <c r="M10" i="1" l="1"/>
</calcChain>
</file>

<file path=xl/sharedStrings.xml><?xml version="1.0" encoding="utf-8"?>
<sst xmlns="http://schemas.openxmlformats.org/spreadsheetml/2006/main" count="87" uniqueCount="43">
  <si>
    <t>LIMITED TRADING AUTHORITY PROGRAM REPORT</t>
  </si>
  <si>
    <t>For Quarterly Transactions for 2021</t>
  </si>
  <si>
    <t>D.19-09-025 - OP89</t>
  </si>
  <si>
    <t>Annual Transactions Summary &amp; Quarterly Transactions</t>
  </si>
  <si>
    <t>TOPOCK COMMODITY PURCHASE (BUY)</t>
  </si>
  <si>
    <t>PG&amp;E CITYGATE COMMODITY SALE (SELL)</t>
  </si>
  <si>
    <t>COMMODITY SUB-TOTAL NET COST $  (A-B+C+D)</t>
  </si>
  <si>
    <t>Baja Transport Charge $</t>
  </si>
  <si>
    <t xml:space="preserve">TOTAL NET COST $ </t>
  </si>
  <si>
    <t>A</t>
  </si>
  <si>
    <t>B</t>
  </si>
  <si>
    <t>C</t>
  </si>
  <si>
    <t>D</t>
  </si>
  <si>
    <t>Quarter/Year</t>
  </si>
  <si>
    <t>MONTH/YEAR</t>
  </si>
  <si>
    <t>Purchased Vol (Dth)</t>
  </si>
  <si>
    <t>Backbone Shrinkage In-Kind (Dth)</t>
  </si>
  <si>
    <t>Net Sched Vol Delivered (Dth)</t>
  </si>
  <si>
    <t>Purchase Cost Amount $</t>
  </si>
  <si>
    <t>Total Volume Sold (Dth)</t>
  </si>
  <si>
    <t>Sale Amount $</t>
  </si>
  <si>
    <t>Transaction Fees $</t>
  </si>
  <si>
    <t>Other Fees $</t>
  </si>
  <si>
    <t>Q1-2021</t>
  </si>
  <si>
    <t>Q2-2021</t>
  </si>
  <si>
    <t>Q3-2021</t>
  </si>
  <si>
    <t>Q4-2021</t>
  </si>
  <si>
    <t>Total</t>
  </si>
  <si>
    <t xml:space="preserve"> </t>
  </si>
  <si>
    <t>Quarterly Transactions for the period of January 1, 2021 through March 31, 2021</t>
  </si>
  <si>
    <t>Type</t>
  </si>
  <si>
    <t>Location</t>
  </si>
  <si>
    <t>Gas Day(s)</t>
  </si>
  <si>
    <t>Days</t>
  </si>
  <si>
    <t>Total Volume (Dth)</t>
  </si>
  <si>
    <t>Price ($/Dth) (Avg)</t>
  </si>
  <si>
    <t>Buy</t>
  </si>
  <si>
    <t>PG&amp;E Topock</t>
  </si>
  <si>
    <t>2/13/21-2/16/21</t>
  </si>
  <si>
    <t>2/20/21-2/22/21</t>
  </si>
  <si>
    <t>Total:</t>
  </si>
  <si>
    <t>Sell</t>
  </si>
  <si>
    <t>PG&amp;E Citygate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</si>
</sst>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m/d/yy;@"/>
  </numFmts>
  <fonts count="6" x14ac:knownFonts="1"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10" fontId="1" fillId="0" borderId="0" xfId="0" applyNumberFormat="1" applyFont="1"/>
    <xf numFmtId="10" fontId="0" fillId="0" borderId="0" xfId="1" applyNumberFormat="1" applyFont="1"/>
    <xf numFmtId="0" fontId="2" fillId="0" borderId="0" xfId="1" applyFont="1"/>
    <xf numFmtId="10" fontId="3" fillId="0" borderId="0" xfId="1" applyNumberFormat="1" applyFont="1"/>
    <xf numFmtId="0" fontId="0" fillId="0" borderId="0" xfId="0" applyFont="1"/>
    <xf numFmtId="164" fontId="0" fillId="0" borderId="0" xfId="0" applyNumberFormat="1"/>
    <xf numFmtId="165" fontId="0" fillId="0" borderId="0" xfId="0" applyNumberFormat="1"/>
    <xf numFmtId="3" fontId="0" fillId="0" borderId="0" xfId="0" applyNumberFormat="1"/>
    <xf numFmtId="44" fontId="0" fillId="0" borderId="0" xfId="0" applyNumberFormat="1"/>
    <xf numFmtId="16" fontId="3" fillId="0" borderId="0" xfId="0" applyNumberFormat="1" applyFont="1" applyAlignment="1">
      <alignment horizontal="right"/>
    </xf>
    <xf numFmtId="3" fontId="3" fillId="3" borderId="0" xfId="0" applyNumberFormat="1" applyFont="1" applyFill="1"/>
    <xf numFmtId="44" fontId="3" fillId="3" borderId="0" xfId="0" applyNumberFormat="1" applyFont="1" applyFill="1"/>
    <xf numFmtId="3" fontId="0" fillId="0" borderId="0" xfId="0" applyNumberFormat="1" applyFont="1"/>
    <xf numFmtId="44" fontId="1" fillId="0" borderId="0" xfId="11" applyFont="1"/>
    <xf numFmtId="166" fontId="0" fillId="0" borderId="0" xfId="0" applyNumberFormat="1" applyFont="1"/>
    <xf numFmtId="0" fontId="0" fillId="0" borderId="1" xfId="0" applyFont="1" applyBorder="1"/>
    <xf numFmtId="3" fontId="0" fillId="0" borderId="1" xfId="0" applyNumberFormat="1" applyFont="1" applyBorder="1"/>
    <xf numFmtId="44" fontId="1" fillId="0" borderId="1" xfId="11" applyFont="1" applyBorder="1"/>
    <xf numFmtId="44" fontId="0" fillId="0" borderId="0" xfId="0" applyNumberFormat="1" applyFont="1"/>
    <xf numFmtId="0" fontId="0" fillId="0" borderId="0" xfId="0" applyFont="1" applyBorder="1"/>
    <xf numFmtId="3" fontId="0" fillId="0" borderId="0" xfId="0" applyNumberFormat="1" applyFont="1" applyBorder="1"/>
    <xf numFmtId="44" fontId="0" fillId="0" borderId="0" xfId="0" applyNumberFormat="1" applyFont="1" applyBorder="1"/>
    <xf numFmtId="166" fontId="0" fillId="0" borderId="1" xfId="0" applyNumberFormat="1" applyFont="1" applyBorder="1"/>
    <xf numFmtId="44" fontId="0" fillId="0" borderId="1" xfId="0" applyNumberFormat="1" applyFont="1" applyBorder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6" fontId="0" fillId="0" borderId="1" xfId="0" applyNumberFormat="1" applyFont="1" applyBorder="1" applyAlignment="1">
      <alignment horizontal="right"/>
    </xf>
    <xf numFmtId="16" fontId="0" fillId="0" borderId="0" xfId="0" applyNumberFormat="1" applyFont="1" applyBorder="1" applyAlignment="1">
      <alignment horizontal="right"/>
    </xf>
    <xf numFmtId="44" fontId="1" fillId="0" borderId="0" xfId="11" applyFont="1" applyAlignment="1">
      <alignment horizontal="center"/>
    </xf>
    <xf numFmtId="44" fontId="1" fillId="0" borderId="1" xfId="11" applyFont="1" applyBorder="1" applyAlignment="1">
      <alignment horizontal="center"/>
    </xf>
    <xf numFmtId="44" fontId="3" fillId="3" borderId="0" xfId="0" applyNumberFormat="1" applyFont="1" applyFill="1" applyAlignment="1">
      <alignment horizontal="center"/>
    </xf>
    <xf numFmtId="44" fontId="1" fillId="0" borderId="0" xfId="11" applyFont="1" applyBorder="1" applyAlignment="1">
      <alignment horizontal="center"/>
    </xf>
    <xf numFmtId="0" fontId="3" fillId="0" borderId="0" xfId="0" applyFont="1"/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right"/>
    </xf>
    <xf numFmtId="3" fontId="3" fillId="4" borderId="0" xfId="0" applyNumberFormat="1" applyFont="1" applyFill="1"/>
    <xf numFmtId="164" fontId="3" fillId="4" borderId="0" xfId="0" applyNumberFormat="1" applyFont="1" applyFill="1"/>
  </cellXfs>
  <cellStyles count="12">
    <cellStyle name="_x0010_“+ˆÉ•?pý¤" xfId="1" xr:uid="{00000000-0005-0000-0000-000000000000}"/>
    <cellStyle name="_x0010_“+ˆÉ•?pý¤ 2" xfId="2" xr:uid="{00000000-0005-0000-0000-000001000000}"/>
    <cellStyle name="Comma 2" xfId="3" xr:uid="{00000000-0005-0000-0000-000002000000}"/>
    <cellStyle name="Comma 3" xfId="4" xr:uid="{00000000-0005-0000-0000-000003000000}"/>
    <cellStyle name="Currency" xfId="11" builtinId="4"/>
    <cellStyle name="Normal" xfId="0" builtinId="0"/>
    <cellStyle name="Normal 2" xfId="5" xr:uid="{00000000-0005-0000-0000-000005000000}"/>
    <cellStyle name="Normal 3" xfId="6" xr:uid="{00000000-0005-0000-0000-000006000000}"/>
    <cellStyle name="Normal 4" xfId="7" xr:uid="{00000000-0005-0000-0000-000007000000}"/>
    <cellStyle name="Percent 2" xfId="8" xr:uid="{00000000-0005-0000-0000-000008000000}"/>
    <cellStyle name="Percent 3" xfId="9" xr:uid="{00000000-0005-0000-0000-000009000000}"/>
    <cellStyle name="Percent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5"/>
  <sheetViews>
    <sheetView tabSelected="1" workbookViewId="0">
      <selection activeCell="D31" sqref="D31"/>
    </sheetView>
  </sheetViews>
  <sheetFormatPr defaultRowHeight="12.75" x14ac:dyDescent="0.2"/>
  <cols>
    <col min="1" max="1" width="14" customWidth="1"/>
    <col min="2" max="2" width="30.140625" bestFit="1" customWidth="1"/>
    <col min="3" max="3" width="9.85546875" bestFit="1" customWidth="1"/>
    <col min="4" max="4" width="18.42578125" bestFit="1" customWidth="1"/>
    <col min="5" max="5" width="13.140625" customWidth="1"/>
    <col min="6" max="6" width="14.140625" customWidth="1"/>
    <col min="7" max="7" width="12.42578125" customWidth="1"/>
    <col min="8" max="8" width="13.42578125" bestFit="1" customWidth="1"/>
    <col min="9" max="9" width="10.5703125" bestFit="1" customWidth="1"/>
    <col min="10" max="10" width="11.85546875" bestFit="1" customWidth="1"/>
    <col min="11" max="11" width="23.7109375" customWidth="1"/>
    <col min="12" max="12" width="21.42578125" bestFit="1" customWidth="1"/>
    <col min="13" max="13" width="18.28515625" bestFit="1" customWidth="1"/>
    <col min="14" max="14" width="26.140625" bestFit="1" customWidth="1"/>
    <col min="15" max="15" width="22.28515625" bestFit="1" customWidth="1"/>
    <col min="16" max="16" width="21" bestFit="1" customWidth="1"/>
    <col min="17" max="17" width="13.42578125" bestFit="1" customWidth="1"/>
    <col min="18" max="18" width="21.5703125" bestFit="1" customWidth="1"/>
    <col min="19" max="19" width="20.42578125" bestFit="1" customWidth="1"/>
    <col min="20" max="20" width="23.85546875" customWidth="1"/>
    <col min="21" max="21" width="21.42578125" bestFit="1" customWidth="1"/>
    <col min="22" max="22" width="18.85546875" bestFit="1" customWidth="1"/>
  </cols>
  <sheetData>
    <row r="1" spans="1:13" x14ac:dyDescent="0.2">
      <c r="A1" s="3" t="s">
        <v>0</v>
      </c>
      <c r="B1" s="3"/>
      <c r="C1" s="2"/>
      <c r="D1" s="3"/>
    </row>
    <row r="2" spans="1:13" x14ac:dyDescent="0.2">
      <c r="A2" s="5" t="s">
        <v>1</v>
      </c>
      <c r="C2" s="2"/>
    </row>
    <row r="3" spans="1:13" x14ac:dyDescent="0.2">
      <c r="A3" t="s">
        <v>2</v>
      </c>
      <c r="C3" s="4"/>
    </row>
    <row r="4" spans="1:13" x14ac:dyDescent="0.2">
      <c r="C4" s="2"/>
    </row>
    <row r="5" spans="1:13" x14ac:dyDescent="0.2">
      <c r="A5" s="3" t="s">
        <v>3</v>
      </c>
      <c r="C5" s="2"/>
    </row>
    <row r="6" spans="1:13" x14ac:dyDescent="0.2">
      <c r="B6" s="2"/>
    </row>
    <row r="7" spans="1:13" ht="15" customHeight="1" x14ac:dyDescent="0.2">
      <c r="A7" s="39"/>
      <c r="B7" s="39"/>
      <c r="C7" s="38" t="s">
        <v>4</v>
      </c>
      <c r="D7" s="38"/>
      <c r="E7" s="38"/>
      <c r="F7" s="38"/>
      <c r="G7" s="40" t="s">
        <v>5</v>
      </c>
      <c r="H7" s="40"/>
      <c r="I7" s="40"/>
      <c r="J7" s="40"/>
      <c r="K7" s="37" t="s">
        <v>6</v>
      </c>
      <c r="L7" s="37" t="s">
        <v>7</v>
      </c>
      <c r="M7" s="37" t="s">
        <v>8</v>
      </c>
    </row>
    <row r="8" spans="1:13" x14ac:dyDescent="0.2">
      <c r="A8" s="39"/>
      <c r="B8" s="39"/>
      <c r="C8" s="39"/>
      <c r="D8" s="39"/>
      <c r="E8" s="39"/>
      <c r="F8" s="35" t="s">
        <v>9</v>
      </c>
      <c r="G8" s="35"/>
      <c r="H8" s="35" t="s">
        <v>10</v>
      </c>
      <c r="I8" s="35" t="s">
        <v>11</v>
      </c>
      <c r="J8" s="35" t="s">
        <v>12</v>
      </c>
      <c r="K8" s="37"/>
      <c r="L8" s="37"/>
      <c r="M8" s="37"/>
    </row>
    <row r="9" spans="1:13" ht="25.5" x14ac:dyDescent="0.2">
      <c r="A9" t="s">
        <v>13</v>
      </c>
      <c r="B9" t="s">
        <v>14</v>
      </c>
      <c r="C9" s="34" t="s">
        <v>15</v>
      </c>
      <c r="D9" s="34" t="s">
        <v>16</v>
      </c>
      <c r="E9" s="34" t="s">
        <v>17</v>
      </c>
      <c r="F9" s="34" t="s">
        <v>18</v>
      </c>
      <c r="G9" s="34" t="s">
        <v>19</v>
      </c>
      <c r="H9" s="34" t="s">
        <v>20</v>
      </c>
      <c r="I9" s="34" t="s">
        <v>21</v>
      </c>
      <c r="J9" s="34" t="s">
        <v>22</v>
      </c>
      <c r="K9" s="37"/>
      <c r="L9" s="37"/>
      <c r="M9" s="37"/>
    </row>
    <row r="10" spans="1:13" x14ac:dyDescent="0.2">
      <c r="A10" s="36" t="s">
        <v>23</v>
      </c>
      <c r="B10" s="7">
        <v>44197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 s="6">
        <v>0</v>
      </c>
      <c r="K10">
        <v>0</v>
      </c>
      <c r="L10">
        <v>0</v>
      </c>
      <c r="M10" s="6">
        <f>J10</f>
        <v>0</v>
      </c>
    </row>
    <row r="11" spans="1:13" x14ac:dyDescent="0.2">
      <c r="A11" s="36" t="s">
        <v>23</v>
      </c>
      <c r="B11" s="7">
        <v>44228</v>
      </c>
      <c r="C11" s="8">
        <v>407385</v>
      </c>
      <c r="D11" s="8">
        <v>5308</v>
      </c>
      <c r="E11" s="8">
        <v>402077</v>
      </c>
      <c r="F11" s="6">
        <v>13022696.789999999</v>
      </c>
      <c r="G11" s="8">
        <v>402077</v>
      </c>
      <c r="H11" s="6">
        <v>2154949</v>
      </c>
      <c r="I11" s="6">
        <v>804.15</v>
      </c>
      <c r="J11" s="6">
        <v>915.83</v>
      </c>
      <c r="K11" s="6">
        <v>10869467.77</v>
      </c>
      <c r="L11" s="6">
        <v>433961.70999999996</v>
      </c>
      <c r="M11" s="6">
        <v>11303429.48</v>
      </c>
    </row>
    <row r="12" spans="1:13" x14ac:dyDescent="0.2">
      <c r="A12" s="36" t="s">
        <v>23</v>
      </c>
      <c r="B12" s="7">
        <v>44256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 s="6">
        <v>0</v>
      </c>
      <c r="K12">
        <v>0</v>
      </c>
      <c r="L12">
        <v>0</v>
      </c>
      <c r="M12" s="6">
        <f>J12</f>
        <v>0</v>
      </c>
    </row>
    <row r="13" spans="1:13" x14ac:dyDescent="0.2">
      <c r="A13" s="36" t="s">
        <v>24</v>
      </c>
      <c r="B13" s="7">
        <v>44287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 s="6">
        <v>0</v>
      </c>
      <c r="K13">
        <v>0</v>
      </c>
      <c r="L13">
        <v>0</v>
      </c>
      <c r="M13" s="6">
        <f t="shared" ref="M13:M17" si="0">J13</f>
        <v>0</v>
      </c>
    </row>
    <row r="14" spans="1:13" x14ac:dyDescent="0.2">
      <c r="A14" s="36" t="s">
        <v>24</v>
      </c>
      <c r="B14" s="7">
        <v>44317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 s="6">
        <v>0</v>
      </c>
      <c r="K14">
        <v>0</v>
      </c>
      <c r="L14">
        <v>0</v>
      </c>
      <c r="M14" s="6">
        <f t="shared" si="0"/>
        <v>0</v>
      </c>
    </row>
    <row r="15" spans="1:13" x14ac:dyDescent="0.2">
      <c r="A15" s="36" t="s">
        <v>24</v>
      </c>
      <c r="B15" s="7">
        <v>44348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 s="6">
        <v>0</v>
      </c>
      <c r="K15">
        <v>0</v>
      </c>
      <c r="L15">
        <v>0</v>
      </c>
      <c r="M15" s="6">
        <f t="shared" si="0"/>
        <v>0</v>
      </c>
    </row>
    <row r="16" spans="1:13" x14ac:dyDescent="0.2">
      <c r="A16" s="36" t="s">
        <v>25</v>
      </c>
      <c r="B16" s="7">
        <v>44378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 s="6">
        <v>0</v>
      </c>
      <c r="K16">
        <v>0</v>
      </c>
      <c r="L16">
        <v>0</v>
      </c>
      <c r="M16" s="6">
        <f t="shared" si="0"/>
        <v>0</v>
      </c>
    </row>
    <row r="17" spans="1:13" x14ac:dyDescent="0.2">
      <c r="A17" s="36" t="s">
        <v>25</v>
      </c>
      <c r="B17" s="7">
        <v>44409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 s="6">
        <v>0</v>
      </c>
      <c r="K17">
        <v>0</v>
      </c>
      <c r="L17">
        <v>0</v>
      </c>
      <c r="M17" s="6">
        <f t="shared" si="0"/>
        <v>0</v>
      </c>
    </row>
    <row r="18" spans="1:13" x14ac:dyDescent="0.2">
      <c r="A18" s="36" t="s">
        <v>25</v>
      </c>
      <c r="B18" s="7">
        <v>44440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 s="6">
        <v>0</v>
      </c>
      <c r="K18">
        <v>0</v>
      </c>
      <c r="L18">
        <v>0</v>
      </c>
      <c r="M18" s="6">
        <f t="shared" ref="M18:M21" si="1">J18</f>
        <v>0</v>
      </c>
    </row>
    <row r="19" spans="1:13" x14ac:dyDescent="0.2">
      <c r="A19" s="36" t="s">
        <v>26</v>
      </c>
      <c r="B19" s="7">
        <v>44470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 s="6">
        <v>0</v>
      </c>
      <c r="K19">
        <v>0</v>
      </c>
      <c r="L19">
        <v>0</v>
      </c>
      <c r="M19" s="6">
        <f t="shared" si="1"/>
        <v>0</v>
      </c>
    </row>
    <row r="20" spans="1:13" x14ac:dyDescent="0.2">
      <c r="A20" s="36" t="s">
        <v>26</v>
      </c>
      <c r="B20" s="7">
        <v>44501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 s="6">
        <v>0</v>
      </c>
      <c r="K20">
        <v>0</v>
      </c>
      <c r="L20">
        <v>0</v>
      </c>
      <c r="M20" s="6">
        <f t="shared" si="1"/>
        <v>0</v>
      </c>
    </row>
    <row r="21" spans="1:13" x14ac:dyDescent="0.2">
      <c r="A21" s="36" t="s">
        <v>26</v>
      </c>
      <c r="B21" s="7">
        <v>44531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 s="6">
        <v>0</v>
      </c>
      <c r="K21">
        <v>0</v>
      </c>
      <c r="L21">
        <v>0</v>
      </c>
      <c r="M21" s="6">
        <f t="shared" si="1"/>
        <v>0</v>
      </c>
    </row>
    <row r="22" spans="1:13" x14ac:dyDescent="0.2">
      <c r="D22" s="8"/>
      <c r="E22" s="8"/>
    </row>
    <row r="23" spans="1:13" x14ac:dyDescent="0.2">
      <c r="A23" s="41">
        <v>2021</v>
      </c>
      <c r="B23" s="42" t="s">
        <v>40</v>
      </c>
      <c r="C23" s="43">
        <f>SUM(C10:C21)</f>
        <v>407385</v>
      </c>
      <c r="D23" s="43">
        <f>SUM(D10:D21)</f>
        <v>5308</v>
      </c>
      <c r="E23" s="43">
        <f>SUM(E10:E21)</f>
        <v>402077</v>
      </c>
      <c r="F23" s="44">
        <f>SUM(F10:F21)</f>
        <v>13022696.789999999</v>
      </c>
      <c r="G23" s="43">
        <f>SUM(G10:G21)</f>
        <v>402077</v>
      </c>
      <c r="H23" s="44">
        <f>SUM(H10:H21)</f>
        <v>2154949</v>
      </c>
      <c r="I23" s="44">
        <f>SUM(I10:I21)</f>
        <v>804.15</v>
      </c>
      <c r="J23" s="44">
        <f>SUM(J10:J21)</f>
        <v>915.83</v>
      </c>
      <c r="K23" s="44">
        <f>SUM(K10:K21)</f>
        <v>10869467.77</v>
      </c>
      <c r="L23" s="44">
        <f>SUM(L10:L21)</f>
        <v>433961.70999999996</v>
      </c>
      <c r="M23" s="44">
        <f>SUM(M10:M21)</f>
        <v>11303429.48</v>
      </c>
    </row>
    <row r="25" spans="1:13" x14ac:dyDescent="0.2">
      <c r="K25" s="6" t="s">
        <v>28</v>
      </c>
    </row>
    <row r="27" spans="1:13" x14ac:dyDescent="0.2">
      <c r="L27" s="6" t="s">
        <v>28</v>
      </c>
    </row>
    <row r="29" spans="1:13" x14ac:dyDescent="0.2">
      <c r="J29" s="6" t="s">
        <v>28</v>
      </c>
    </row>
    <row r="33" spans="2:2" x14ac:dyDescent="0.2">
      <c r="B33" s="1" t="s">
        <v>28</v>
      </c>
    </row>
    <row r="35" spans="2:2" x14ac:dyDescent="0.2">
      <c r="B35" t="s">
        <v>28</v>
      </c>
    </row>
  </sheetData>
  <mergeCells count="7">
    <mergeCell ref="M7:M9"/>
    <mergeCell ref="C7:F7"/>
    <mergeCell ref="A7:B8"/>
    <mergeCell ref="C8:E8"/>
    <mergeCell ref="G7:J7"/>
    <mergeCell ref="K7:K9"/>
    <mergeCell ref="L7:L9"/>
  </mergeCells>
  <phoneticPr fontId="5" type="noConversion"/>
  <pageMargins left="0.7" right="0.7" top="0.75" bottom="0.75" header="0.3" footer="0.3"/>
  <pageSetup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0C997-52DB-467D-9E8E-48E8852A99FF}">
  <sheetPr>
    <pageSetUpPr fitToPage="1"/>
  </sheetPr>
  <dimension ref="A1:H27"/>
  <sheetViews>
    <sheetView workbookViewId="0">
      <selection activeCell="E32" sqref="E32"/>
    </sheetView>
  </sheetViews>
  <sheetFormatPr defaultRowHeight="12.75" x14ac:dyDescent="0.2"/>
  <cols>
    <col min="1" max="1" width="24.5703125" customWidth="1"/>
    <col min="2" max="2" width="15" bestFit="1" customWidth="1"/>
    <col min="3" max="3" width="14" bestFit="1" customWidth="1"/>
    <col min="4" max="4" width="6.140625" bestFit="1" customWidth="1"/>
    <col min="5" max="5" width="18.140625" bestFit="1" customWidth="1"/>
    <col min="6" max="6" width="17.42578125" bestFit="1" customWidth="1"/>
    <col min="7" max="7" width="15" bestFit="1" customWidth="1"/>
  </cols>
  <sheetData>
    <row r="1" spans="1:8" x14ac:dyDescent="0.2">
      <c r="A1" s="33" t="s">
        <v>29</v>
      </c>
    </row>
    <row r="3" spans="1:8" x14ac:dyDescent="0.2">
      <c r="C3" t="s">
        <v>28</v>
      </c>
    </row>
    <row r="4" spans="1:8" x14ac:dyDescent="0.2">
      <c r="A4" s="25" t="s">
        <v>30</v>
      </c>
      <c r="B4" s="25" t="s">
        <v>31</v>
      </c>
      <c r="C4" s="25" t="s">
        <v>32</v>
      </c>
      <c r="D4" s="25" t="s">
        <v>33</v>
      </c>
      <c r="E4" s="25" t="s">
        <v>34</v>
      </c>
      <c r="F4" s="25" t="s">
        <v>35</v>
      </c>
      <c r="G4" s="25" t="s">
        <v>27</v>
      </c>
    </row>
    <row r="5" spans="1:8" x14ac:dyDescent="0.2">
      <c r="A5" s="5" t="s">
        <v>36</v>
      </c>
      <c r="B5" s="5" t="s">
        <v>37</v>
      </c>
      <c r="C5" s="26" t="s">
        <v>38</v>
      </c>
      <c r="D5" s="5">
        <v>4</v>
      </c>
      <c r="E5" s="13">
        <v>199450</v>
      </c>
      <c r="F5" s="29">
        <v>30.885000000000002</v>
      </c>
      <c r="G5" s="14">
        <f>E5*F5</f>
        <v>6160013.25</v>
      </c>
    </row>
    <row r="6" spans="1:8" x14ac:dyDescent="0.2">
      <c r="A6" s="5" t="s">
        <v>36</v>
      </c>
      <c r="B6" s="5" t="s">
        <v>37</v>
      </c>
      <c r="C6" s="15">
        <v>44244</v>
      </c>
      <c r="D6" s="5">
        <v>1</v>
      </c>
      <c r="E6" s="13">
        <v>49739</v>
      </c>
      <c r="F6" s="29">
        <v>108.075</v>
      </c>
      <c r="G6" s="14">
        <f>E6*F6</f>
        <v>5375542.4249999998</v>
      </c>
    </row>
    <row r="7" spans="1:8" x14ac:dyDescent="0.2">
      <c r="A7" s="5" t="s">
        <v>36</v>
      </c>
      <c r="B7" s="5" t="s">
        <v>37</v>
      </c>
      <c r="C7" s="15">
        <v>44245</v>
      </c>
      <c r="D7" s="5">
        <v>1</v>
      </c>
      <c r="E7" s="13">
        <v>38196</v>
      </c>
      <c r="F7" s="29">
        <v>25.975000000000001</v>
      </c>
      <c r="G7" s="14">
        <f t="shared" ref="G7:G8" si="0">E7*F7</f>
        <v>992141.10000000009</v>
      </c>
    </row>
    <row r="8" spans="1:8" x14ac:dyDescent="0.2">
      <c r="A8" s="5" t="s">
        <v>36</v>
      </c>
      <c r="B8" s="5" t="s">
        <v>37</v>
      </c>
      <c r="C8" s="15">
        <v>44246</v>
      </c>
      <c r="D8" s="5">
        <v>1</v>
      </c>
      <c r="E8" s="13">
        <v>30000</v>
      </c>
      <c r="F8" s="29">
        <v>4.5</v>
      </c>
      <c r="G8" s="14">
        <f t="shared" si="0"/>
        <v>135000</v>
      </c>
    </row>
    <row r="9" spans="1:8" x14ac:dyDescent="0.2">
      <c r="A9" s="16" t="s">
        <v>36</v>
      </c>
      <c r="B9" s="16" t="s">
        <v>37</v>
      </c>
      <c r="C9" s="27" t="s">
        <v>39</v>
      </c>
      <c r="D9" s="16">
        <v>3</v>
      </c>
      <c r="E9" s="17">
        <v>90000</v>
      </c>
      <c r="F9" s="30">
        <v>4</v>
      </c>
      <c r="G9" s="18">
        <f>E9*F9</f>
        <v>360000</v>
      </c>
    </row>
    <row r="10" spans="1:8" x14ac:dyDescent="0.2">
      <c r="A10" s="5"/>
      <c r="B10" s="5"/>
      <c r="C10" s="5"/>
      <c r="D10" s="10" t="s">
        <v>40</v>
      </c>
      <c r="E10" s="11">
        <f>SUM(E5:E9)</f>
        <v>407385</v>
      </c>
      <c r="F10" s="31">
        <f>G10/E10</f>
        <v>31.966559335763467</v>
      </c>
      <c r="G10" s="12">
        <f>SUM(G5:G9)</f>
        <v>13022696.775</v>
      </c>
      <c r="H10" t="s">
        <v>28</v>
      </c>
    </row>
    <row r="11" spans="1:8" x14ac:dyDescent="0.2">
      <c r="A11" s="5"/>
      <c r="B11" s="5"/>
      <c r="C11" s="5"/>
      <c r="D11" s="10"/>
    </row>
    <row r="12" spans="1:8" x14ac:dyDescent="0.2">
      <c r="A12" s="25" t="s">
        <v>30</v>
      </c>
      <c r="B12" s="25" t="s">
        <v>31</v>
      </c>
      <c r="C12" s="25" t="s">
        <v>32</v>
      </c>
      <c r="D12" s="25" t="s">
        <v>33</v>
      </c>
      <c r="E12" s="25" t="s">
        <v>34</v>
      </c>
      <c r="F12" s="25" t="s">
        <v>35</v>
      </c>
      <c r="G12" s="25" t="s">
        <v>27</v>
      </c>
    </row>
    <row r="13" spans="1:8" x14ac:dyDescent="0.2">
      <c r="A13" s="5" t="s">
        <v>41</v>
      </c>
      <c r="B13" s="5" t="s">
        <v>42</v>
      </c>
      <c r="C13" s="5" t="s">
        <v>38</v>
      </c>
      <c r="D13" s="5">
        <v>4</v>
      </c>
      <c r="E13" s="13">
        <v>197201</v>
      </c>
      <c r="F13" s="29">
        <v>5.0588235353776101</v>
      </c>
      <c r="G13" s="19">
        <f>E13*F13</f>
        <v>997605.06</v>
      </c>
    </row>
    <row r="14" spans="1:8" x14ac:dyDescent="0.2">
      <c r="A14" s="5" t="s">
        <v>41</v>
      </c>
      <c r="B14" s="5" t="s">
        <v>42</v>
      </c>
      <c r="C14" s="15">
        <v>44244</v>
      </c>
      <c r="D14" s="5">
        <v>1</v>
      </c>
      <c r="E14" s="13">
        <v>49300</v>
      </c>
      <c r="F14" s="29">
        <v>8.6059330628803252</v>
      </c>
      <c r="G14" s="19">
        <f>E14*F14</f>
        <v>424272.50000000006</v>
      </c>
    </row>
    <row r="15" spans="1:8" x14ac:dyDescent="0.2">
      <c r="A15" s="5" t="s">
        <v>41</v>
      </c>
      <c r="B15" s="5" t="s">
        <v>42</v>
      </c>
      <c r="C15" s="15">
        <v>44245</v>
      </c>
      <c r="D15" s="5">
        <v>1</v>
      </c>
      <c r="E15" s="13">
        <v>39400</v>
      </c>
      <c r="F15" s="29">
        <v>6.8791878172588836</v>
      </c>
      <c r="G15" s="19">
        <f>E15*F15</f>
        <v>271040</v>
      </c>
    </row>
    <row r="16" spans="1:8" x14ac:dyDescent="0.2">
      <c r="A16" s="5" t="s">
        <v>41</v>
      </c>
      <c r="B16" s="5" t="s">
        <v>42</v>
      </c>
      <c r="C16" s="15">
        <v>44246</v>
      </c>
      <c r="D16" s="5">
        <v>1</v>
      </c>
      <c r="E16" s="13">
        <v>30000</v>
      </c>
      <c r="F16" s="29">
        <v>4.1900000000000004</v>
      </c>
      <c r="G16" s="19">
        <f>E16*F16</f>
        <v>125700.00000000001</v>
      </c>
    </row>
    <row r="17" spans="1:7" x14ac:dyDescent="0.2">
      <c r="A17" s="20" t="s">
        <v>41</v>
      </c>
      <c r="B17" s="20" t="s">
        <v>42</v>
      </c>
      <c r="C17" s="28" t="s">
        <v>39</v>
      </c>
      <c r="D17" s="20">
        <v>3</v>
      </c>
      <c r="E17" s="21">
        <v>86100</v>
      </c>
      <c r="F17" s="32">
        <v>3.9030313588850176</v>
      </c>
      <c r="G17" s="22">
        <f>E17*F17</f>
        <v>336051</v>
      </c>
    </row>
    <row r="18" spans="1:7" x14ac:dyDescent="0.2">
      <c r="A18" s="16" t="s">
        <v>41</v>
      </c>
      <c r="B18" s="16" t="s">
        <v>42</v>
      </c>
      <c r="C18" s="23">
        <v>44252</v>
      </c>
      <c r="D18" s="16">
        <v>1</v>
      </c>
      <c r="E18" s="17">
        <v>76</v>
      </c>
      <c r="F18" s="30">
        <v>3.69</v>
      </c>
      <c r="G18" s="24">
        <f t="shared" ref="G18" si="1">E18*F18</f>
        <v>280.44</v>
      </c>
    </row>
    <row r="19" spans="1:7" x14ac:dyDescent="0.2">
      <c r="A19" s="5"/>
      <c r="B19" s="5"/>
      <c r="C19" s="5"/>
      <c r="D19" s="10" t="s">
        <v>40</v>
      </c>
      <c r="E19" s="11">
        <f>SUM(E13:E18)</f>
        <v>402077</v>
      </c>
      <c r="F19" s="12">
        <f>G19/E19</f>
        <v>5.3595430725955477</v>
      </c>
      <c r="G19" s="12">
        <f>SUM(G13:G18)</f>
        <v>2154949</v>
      </c>
    </row>
    <row r="20" spans="1:7" x14ac:dyDescent="0.2">
      <c r="A20" s="5"/>
      <c r="B20" s="5"/>
      <c r="C20" s="5"/>
      <c r="D20" s="10"/>
    </row>
    <row r="21" spans="1:7" x14ac:dyDescent="0.2">
      <c r="C21" s="5"/>
      <c r="D21" s="10"/>
    </row>
    <row r="27" spans="1:7" x14ac:dyDescent="0.2">
      <c r="F27" s="9" t="s">
        <v>28</v>
      </c>
    </row>
  </sheetData>
  <phoneticPr fontId="5" type="noConversion"/>
  <pageMargins left="0.7" right="0.7" top="0.75" bottom="0.75" header="0.3" footer="0.3"/>
  <pageSetup scale="83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F9ED651442F542AB5A2A9819234582" ma:contentTypeVersion="12" ma:contentTypeDescription="Create a new document." ma:contentTypeScope="" ma:versionID="0aac299aa9f89bb060c9bf3d513bf1cd">
  <xsd:schema xmlns:xsd="http://www.w3.org/2001/XMLSchema" xmlns:xs="http://www.w3.org/2001/XMLSchema" xmlns:p="http://schemas.microsoft.com/office/2006/metadata/properties" xmlns:ns3="eeeda970-fced-4ea3-b823-933817eb5098" xmlns:ns4="9b2527cd-28cd-4c3f-a0b5-de1a75d9e220" targetNamespace="http://schemas.microsoft.com/office/2006/metadata/properties" ma:root="true" ma:fieldsID="ff192a35375447345490773a6112cd27" ns3:_="" ns4:_="">
    <xsd:import namespace="eeeda970-fced-4ea3-b823-933817eb5098"/>
    <xsd:import namespace="9b2527cd-28cd-4c3f-a0b5-de1a75d9e22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eda970-fced-4ea3-b823-933817eb50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2527cd-28cd-4c3f-a0b5-de1a75d9e22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09D344-B98C-4D0C-9BF7-719AC54963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eda970-fced-4ea3-b823-933817eb5098"/>
    <ds:schemaRef ds:uri="9b2527cd-28cd-4c3f-a0b5-de1a75d9e2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53398C-2929-45E9-B92E-2F0F7132611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F9E2406-28BB-4B2F-ACC5-C655E6F3DA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Q1-2021-trans_summary</vt:lpstr>
      <vt:lpstr>'Q1-2021-trans_summary'!Print_Area</vt:lpstr>
      <vt:lpstr>Summary!Print_Area</vt:lpstr>
    </vt:vector>
  </TitlesOfParts>
  <Manager/>
  <Company>Pacific Gas and Electric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Lewis, Patti (GSO)</dc:creator>
  <cp:keywords/>
  <dc:description/>
  <cp:lastModifiedBy>Ly, Siov</cp:lastModifiedBy>
  <cp:revision/>
  <dcterms:created xsi:type="dcterms:W3CDTF">2016-10-11T19:06:36Z</dcterms:created>
  <dcterms:modified xsi:type="dcterms:W3CDTF">2022-02-11T20:58:22Z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{40FCAC3D-E6AF-4BB2-83D5-8222F5ED41FB}</vt:lpwstr>
  </property>
  <property fmtid="{D5CDD505-2E9C-101B-9397-08002B2CF9AE}" pid="3" name="ContentTypeId">
    <vt:lpwstr>0x010100ECF9ED651442F542AB5A2A9819234582</vt:lpwstr>
  </property>
</Properties>
</file>